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1"/>
  </bookViews>
  <sheets>
    <sheet name="Utility Accounts" sheetId="1" r:id="rId1"/>
    <sheet name="Data Entry" sheetId="2" r:id="rId2"/>
    <sheet name="Posting" sheetId="3" r:id="rId3"/>
  </sheets>
  <definedNames>
    <definedName name="_xlnm.Print_Area" localSheetId="1">'Data Entry'!$A$1:$L$160</definedName>
  </definedNames>
  <calcPr fullCalcOnLoad="1"/>
</workbook>
</file>

<file path=xl/sharedStrings.xml><?xml version="1.0" encoding="utf-8"?>
<sst xmlns="http://schemas.openxmlformats.org/spreadsheetml/2006/main" count="235" uniqueCount="203">
  <si>
    <t>YOAKUM COUNTY UTILITIES USAGE</t>
  </si>
  <si>
    <t>Yoakum County Auditor</t>
  </si>
  <si>
    <t>P.O. Box 516</t>
  </si>
  <si>
    <t>Plains, TX 79355</t>
  </si>
  <si>
    <t>COUNTY OF YOAKUM</t>
  </si>
  <si>
    <t>USE</t>
  </si>
  <si>
    <t>UNITS</t>
  </si>
  <si>
    <t>% OF TOTAL
COST</t>
  </si>
  <si>
    <t>UTILITY BILLS PAID IN THE MONTH OF:</t>
  </si>
  <si>
    <t>Electricity</t>
  </si>
  <si>
    <t>Natural Gas</t>
  </si>
  <si>
    <t>Water</t>
  </si>
  <si>
    <t>Sewer</t>
  </si>
  <si>
    <t>ENERGY TYPE
(all sites)</t>
  </si>
  <si>
    <t>330-5-331-4400</t>
  </si>
  <si>
    <t>City of Plains</t>
  </si>
  <si>
    <t>340-5-340-4400</t>
  </si>
  <si>
    <t>KWH</t>
  </si>
  <si>
    <t>100-5-510-4439</t>
  </si>
  <si>
    <t>100-5-510-4410</t>
  </si>
  <si>
    <t>100-5-510-4412</t>
  </si>
  <si>
    <t>100-5-510-4413</t>
  </si>
  <si>
    <t>100-5-510-4414</t>
  </si>
  <si>
    <t>100-5-510-4415</t>
  </si>
  <si>
    <t>100-5-510-4418</t>
  </si>
  <si>
    <t>100-5-510-4420</t>
  </si>
  <si>
    <t>100-5-510-4422</t>
  </si>
  <si>
    <t>100-5-630-4401</t>
  </si>
  <si>
    <t>100-5-660-4410</t>
  </si>
  <si>
    <t>100-5-660-4411</t>
  </si>
  <si>
    <t>100-5-660-4412</t>
  </si>
  <si>
    <t>100-5-660-4413</t>
  </si>
  <si>
    <t>100-5-660-4414</t>
  </si>
  <si>
    <t>100-5-660-4415</t>
  </si>
  <si>
    <t>100-5-660-4416</t>
  </si>
  <si>
    <t>100-5-660-4417</t>
  </si>
  <si>
    <t>100-5-660-4418</t>
  </si>
  <si>
    <t>100-5-660-4419</t>
  </si>
  <si>
    <t>151-5-151-4400</t>
  </si>
  <si>
    <t>152-5-152-4400</t>
  </si>
  <si>
    <t>153-5-153-4400</t>
  </si>
  <si>
    <t>154-5-154-4400</t>
  </si>
  <si>
    <t>Use</t>
  </si>
  <si>
    <t>Natural
Gas</t>
  </si>
  <si>
    <t>Vendors</t>
  </si>
  <si>
    <t>LEA Co. Electric</t>
  </si>
  <si>
    <t>Other
(Not Reported/
Needed to Tie)</t>
  </si>
  <si>
    <t>Total Amount
Paid</t>
  </si>
  <si>
    <t>Total Paid</t>
  </si>
  <si>
    <t>Print G/L Detail Listing Reports for the following utility accounts:</t>
  </si>
  <si>
    <r>
      <t>Instructions</t>
    </r>
    <r>
      <rPr>
        <sz val="10"/>
        <rFont val="Arial"/>
        <family val="0"/>
      </rPr>
      <t xml:space="preserve">: </t>
    </r>
  </si>
  <si>
    <t>Add debits on reports &amp; tie to "Total Paid" on the excel worksheet. (If it does not tie,</t>
  </si>
  <si>
    <t xml:space="preserve">    go back through reports/invoices &amp; add the amounts missing from the excel worksheet)</t>
  </si>
  <si>
    <t>YOAKUM COUNTY UTILITY WORKSHEET</t>
  </si>
  <si>
    <t>Print reports for the listed utility accounts for the month (see list on "Utility Accounts" Tab)</t>
  </si>
  <si>
    <t>FOR THE MONTH OF :</t>
  </si>
  <si>
    <t>MCF</t>
  </si>
  <si>
    <t>GAL</t>
  </si>
  <si>
    <t>BASE RATE</t>
  </si>
  <si>
    <t xml:space="preserve">
COST</t>
  </si>
  <si>
    <t>Total Cost</t>
  </si>
  <si>
    <t>Section 2264.001(b)</t>
  </si>
  <si>
    <t>*Information posted in accordance with House Bill 3693, Chapter 2264-</t>
  </si>
  <si>
    <t>under the Public Information Act:</t>
  </si>
  <si>
    <t>Detailed bills can be obtained through the Yoakum County Auditor's Office in writing</t>
  </si>
  <si>
    <t>RECORD OF ELECTRICITY, NATURAL GAS, WATER, AND SEWER CONSUMPTION</t>
  </si>
  <si>
    <t>100-5-510-4528</t>
  </si>
  <si>
    <t>100-5-560-4220</t>
  </si>
  <si>
    <t>100-5-660-4529</t>
  </si>
  <si>
    <t>* Avg Unit Cost includes charge per unit, related fees, &amp; base rates.</t>
  </si>
  <si>
    <t>AVG UNIT
COST*</t>
  </si>
  <si>
    <t>Add the "Month" of the report to the pink box below</t>
  </si>
  <si>
    <t xml:space="preserve">Go through reports &amp; Laserfiche invoices &amp; record amounts paid &amp; usage for County related utility charges </t>
  </si>
  <si>
    <r>
      <t xml:space="preserve">Print the "Data Entry" &amp; "Posting" Tab for Auditor's office copy &amp; email this workbook to </t>
    </r>
    <r>
      <rPr>
        <b/>
        <i/>
        <sz val="10"/>
        <rFont val="Arial"/>
        <family val="2"/>
      </rPr>
      <t>webdev@cira.state.tx.us</t>
    </r>
    <r>
      <rPr>
        <sz val="10"/>
        <rFont val="Arial"/>
        <family val="2"/>
      </rPr>
      <t xml:space="preserve">, </t>
    </r>
  </si>
  <si>
    <r>
      <t xml:space="preserve">    stating the month of the report and to post the "</t>
    </r>
    <r>
      <rPr>
        <b/>
        <sz val="10"/>
        <rFont val="Arial"/>
        <family val="2"/>
      </rPr>
      <t>POSTING</t>
    </r>
    <r>
      <rPr>
        <sz val="10"/>
        <rFont val="Arial"/>
        <family val="0"/>
      </rPr>
      <t>" tab only to the County website.</t>
    </r>
  </si>
  <si>
    <t xml:space="preserve"> </t>
  </si>
  <si>
    <t>Xcel Energy (19396)</t>
  </si>
  <si>
    <t>Xcel Energy (23572)</t>
  </si>
  <si>
    <t>Xcel Energy (40254)</t>
  </si>
  <si>
    <t>Xcel Energy (19397)</t>
  </si>
  <si>
    <t>Xcel Energy (300321139)</t>
  </si>
  <si>
    <t>Xcel Energy (300275868)</t>
  </si>
  <si>
    <t>Xcel Energy (300281647)</t>
  </si>
  <si>
    <t>Xcel Energy (300319366)</t>
  </si>
  <si>
    <t>Xcel Energy (300379679)</t>
  </si>
  <si>
    <t>Xcel Energy (28331)</t>
  </si>
  <si>
    <t>Xcel Energy (44293 &amp; 44294)</t>
  </si>
  <si>
    <t>Xcel Energy (300572280)</t>
  </si>
  <si>
    <t>Xcel Energy (300604375)</t>
  </si>
  <si>
    <t>Xcel Energy (300610372)</t>
  </si>
  <si>
    <t>Xcel Energy (44525)</t>
  </si>
  <si>
    <t>Xcel Energy (11725)</t>
  </si>
  <si>
    <t>Xcel Energy (300223141)</t>
  </si>
  <si>
    <t>Xcel Energy (300270051)</t>
  </si>
  <si>
    <t>Xcel Energy (300270665)</t>
  </si>
  <si>
    <t>Xcel Energy (300271014)</t>
  </si>
  <si>
    <t>Xcel Energy (300299160)</t>
  </si>
  <si>
    <t>Xcel Energy (300366071)</t>
  </si>
  <si>
    <t>Xcel Energy (300366665)</t>
  </si>
  <si>
    <t>Xcel Energy (300396341)</t>
  </si>
  <si>
    <t>Xcel Energy (300443853)</t>
  </si>
  <si>
    <t>Xcel Energy (300510049)</t>
  </si>
  <si>
    <t>Xcel Energy (300510662)</t>
  </si>
  <si>
    <t>Xcel Energy (300511020)</t>
  </si>
  <si>
    <t>Xcel Energy (300558413)</t>
  </si>
  <si>
    <t>Xcel Energy (300587248)</t>
  </si>
  <si>
    <t>Xcel Energy (300318409)</t>
  </si>
  <si>
    <t>Xcel Energy (300607095)</t>
  </si>
  <si>
    <t>Xcel Energy (27335)</t>
  </si>
  <si>
    <t>Xcel Energy (304240136)</t>
  </si>
  <si>
    <t>Xcel Energy (300334875)</t>
  </si>
  <si>
    <t>City of DC (02-011609-000)</t>
  </si>
  <si>
    <t>City of DC (08-005125-000)</t>
  </si>
  <si>
    <t>City of DC (08-005803-000)</t>
  </si>
  <si>
    <t>City of DC (13-019064-000)</t>
  </si>
  <si>
    <t>City of DC (14-012050-000)</t>
  </si>
  <si>
    <t>City of DC (03-003407-002)</t>
  </si>
  <si>
    <t>City of DC (04-004800-000)</t>
  </si>
  <si>
    <t>City of DC (04-009502-000)</t>
  </si>
  <si>
    <t>City of DC (04-009601-001)</t>
  </si>
  <si>
    <t>City of DC (05-001706-000)</t>
  </si>
  <si>
    <t>City of DC (05-009501-002)</t>
  </si>
  <si>
    <t>City of DC (07-003601-000)</t>
  </si>
  <si>
    <t>City of Plains (New Jail Mtr)</t>
  </si>
  <si>
    <t>City of Plains (01-0020-00)</t>
  </si>
  <si>
    <t>City of Plains (01-2660-00)</t>
  </si>
  <si>
    <t>City of Plains (01-2610-00)</t>
  </si>
  <si>
    <t>City of Plains (02-1250-00)</t>
  </si>
  <si>
    <t>City of Plains (01-3760-00)</t>
  </si>
  <si>
    <t>City of Plains (01-3780-00)</t>
  </si>
  <si>
    <t>City of Plains (03-2045-00)</t>
  </si>
  <si>
    <t>City of Plains (03-2046-00)</t>
  </si>
  <si>
    <t>City of Plains (02-1760-00)</t>
  </si>
  <si>
    <t>Xcel Energy (300611886)</t>
  </si>
  <si>
    <t>LEA Co. Electric (001)</t>
  </si>
  <si>
    <t>LEA Co. Electric (002)</t>
  </si>
  <si>
    <t>LEA Co. Electric (37403)</t>
  </si>
  <si>
    <t>LEA Co. Electric (44919)</t>
  </si>
  <si>
    <t>LEA Co. Electric (44493)</t>
  </si>
  <si>
    <t>LEA Co. Electric (44431)</t>
  </si>
  <si>
    <t>LEA Co. Electric (011)</t>
  </si>
  <si>
    <t>LEA Co. Electric (013)</t>
  </si>
  <si>
    <t>LEA Co. Electric (014)</t>
  </si>
  <si>
    <t>LEA Co. Electric (015)</t>
  </si>
  <si>
    <t>LEA Co. Electric (016)</t>
  </si>
  <si>
    <t>LEA Co Electric (017)</t>
  </si>
  <si>
    <t>LEA Co. Electric (018)</t>
  </si>
  <si>
    <t>LEA Co. Electric (44525)</t>
  </si>
  <si>
    <t>LEA Co. Electric (44523)</t>
  </si>
  <si>
    <t>LEA Co. Electric (040)</t>
  </si>
  <si>
    <t>LEA Co. Electric (041)</t>
  </si>
  <si>
    <t>LEA Co. Electric (042)</t>
  </si>
  <si>
    <t>LEA Co. Electric (043)</t>
  </si>
  <si>
    <t>LEA Co. Electric (044)</t>
  </si>
  <si>
    <t>LEA Co. Electric (045)</t>
  </si>
  <si>
    <t>LEA Co. Electric (046)</t>
  </si>
  <si>
    <t>LEA Co. Electric (047)</t>
  </si>
  <si>
    <t>LEA Co. Electric (048)</t>
  </si>
  <si>
    <t>LEA Co. Electric (049)</t>
  </si>
  <si>
    <t>LEA Co. Electric (050)</t>
  </si>
  <si>
    <t>LEA Co. Electric (51858)</t>
  </si>
  <si>
    <t>LEA Co. Electric (55141)</t>
  </si>
  <si>
    <t>LEA Co. Electric (53236)</t>
  </si>
  <si>
    <t>LEA Co. Electric (55126)</t>
  </si>
  <si>
    <t>LEA Co. Electric (019)</t>
  </si>
  <si>
    <t>LEA Co. Electric (54018)</t>
  </si>
  <si>
    <t>LEA Co. Electric (54012)</t>
  </si>
  <si>
    <t>LEA Co. Electric (54013)</t>
  </si>
  <si>
    <t>LEA Co. Electric (54017)</t>
  </si>
  <si>
    <t>LEA Co. Electric (54014)</t>
  </si>
  <si>
    <t>LEA Co. Electric (54011)</t>
  </si>
  <si>
    <t>LEA Co. Electric (53205)</t>
  </si>
  <si>
    <t>LEA Co. Electric (53241)</t>
  </si>
  <si>
    <t>LEA Co. Electric (54765)</t>
  </si>
  <si>
    <t>LEA Co. Electric (54015)</t>
  </si>
  <si>
    <t>LEA Co. Electric (051)</t>
  </si>
  <si>
    <t>LEA Co. Electric (052)</t>
  </si>
  <si>
    <t>LEA Co. Electric (053)</t>
  </si>
  <si>
    <t>LEA Co. Electric (054)</t>
  </si>
  <si>
    <t>Xcel Energy (31361)</t>
  </si>
  <si>
    <t>City of Plains (02-1200-00)</t>
  </si>
  <si>
    <t>City of Plains (01-3750-00)</t>
  </si>
  <si>
    <t>City of Plains (01-3710-01)</t>
  </si>
  <si>
    <t>City of Plains (03-2170-00)</t>
  </si>
  <si>
    <t>City of Plains (01-3480-00)</t>
  </si>
  <si>
    <t>LEA Co. Electric (49711)</t>
  </si>
  <si>
    <t>TOTAL REPORTED:</t>
  </si>
  <si>
    <t>LEA Co. Electric (52768)</t>
  </si>
  <si>
    <t>LEA Co. Electric (44961)</t>
  </si>
  <si>
    <t>LEA Co. Electric (49309)</t>
  </si>
  <si>
    <t>Xcel Energy (304145168)</t>
  </si>
  <si>
    <t>LEA Co. Electric (44915)</t>
  </si>
  <si>
    <t>LEA Co. Electric (055)</t>
  </si>
  <si>
    <t>City of Plains (01-2830-00)</t>
  </si>
  <si>
    <t>City of Plains (01-2860-00)</t>
  </si>
  <si>
    <t>Xcel Energy (300347627</t>
  </si>
  <si>
    <t>LEA Co. Electric (056)</t>
  </si>
  <si>
    <t>LEA Co. Electric (057)</t>
  </si>
  <si>
    <t>LEA Co. Electric (40080)</t>
  </si>
  <si>
    <t>Xcel Energy (300414575)</t>
  </si>
  <si>
    <t>City of DC (06-003305-013)</t>
  </si>
  <si>
    <t>MARCH</t>
  </si>
  <si>
    <t>APRIL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</si>
</sst>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dddd\,\ mmmm\ dd\,\ yyyy"/>
    <numFmt numFmtId="173" formatCode="[$-409]mmmm\ d\,\ yyyy;@"/>
    <numFmt numFmtId="174" formatCode="0.0%"/>
    <numFmt numFmtId="175" formatCode="[$-409]h:mm:ss\ AM/PM"/>
    <numFmt numFmtId="176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73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3" fontId="7" fillId="0" borderId="0" xfId="42" applyFont="1" applyAlignment="1">
      <alignment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4" fontId="7" fillId="0" borderId="0" xfId="59" applyNumberFormat="1" applyFont="1" applyAlignment="1">
      <alignment horizontal="center"/>
    </xf>
    <xf numFmtId="43" fontId="7" fillId="0" borderId="10" xfId="42" applyFont="1" applyBorder="1" applyAlignment="1">
      <alignment/>
    </xf>
    <xf numFmtId="0" fontId="7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4" fontId="7" fillId="0" borderId="10" xfId="59" applyNumberFormat="1" applyFont="1" applyBorder="1" applyAlignment="1">
      <alignment horizontal="center"/>
    </xf>
    <xf numFmtId="44" fontId="7" fillId="0" borderId="1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 wrapText="1"/>
    </xf>
    <xf numFmtId="44" fontId="0" fillId="33" borderId="13" xfId="44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4" fontId="0" fillId="34" borderId="13" xfId="44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44" fontId="0" fillId="35" borderId="13" xfId="44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44" fontId="0" fillId="36" borderId="13" xfId="44" applyFont="1" applyFill="1" applyBorder="1" applyAlignment="1">
      <alignment vertical="center"/>
    </xf>
    <xf numFmtId="44" fontId="0" fillId="37" borderId="20" xfId="44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43" fontId="0" fillId="0" borderId="0" xfId="42" applyFont="1" applyAlignment="1">
      <alignment vertical="center"/>
    </xf>
    <xf numFmtId="44" fontId="0" fillId="0" borderId="21" xfId="0" applyNumberFormat="1" applyFont="1" applyBorder="1" applyAlignment="1">
      <alignment vertical="center"/>
    </xf>
    <xf numFmtId="44" fontId="0" fillId="33" borderId="0" xfId="44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4" fontId="0" fillId="34" borderId="18" xfId="44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44" fontId="0" fillId="35" borderId="18" xfId="44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44" fontId="0" fillId="36" borderId="18" xfId="44" applyFont="1" applyFill="1" applyBorder="1" applyAlignment="1">
      <alignment vertical="center"/>
    </xf>
    <xf numFmtId="44" fontId="0" fillId="37" borderId="18" xfId="44" applyFont="1" applyFill="1" applyBorder="1" applyAlignment="1">
      <alignment vertical="center"/>
    </xf>
    <xf numFmtId="44" fontId="0" fillId="36" borderId="18" xfId="44" applyFont="1" applyFill="1" applyBorder="1" applyAlignment="1">
      <alignment vertical="center"/>
    </xf>
    <xf numFmtId="44" fontId="0" fillId="37" borderId="18" xfId="44" applyFont="1" applyFill="1" applyBorder="1" applyAlignment="1">
      <alignment vertical="center"/>
    </xf>
    <xf numFmtId="44" fontId="0" fillId="34" borderId="18" xfId="44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44" fontId="0" fillId="35" borderId="18" xfId="44" applyFont="1" applyFill="1" applyBorder="1" applyAlignment="1">
      <alignment vertical="center"/>
    </xf>
    <xf numFmtId="44" fontId="0" fillId="34" borderId="18" xfId="44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44" fontId="0" fillId="35" borderId="18" xfId="44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44" fontId="0" fillId="36" borderId="18" xfId="44" applyFont="1" applyFill="1" applyBorder="1" applyAlignment="1">
      <alignment vertical="center"/>
    </xf>
    <xf numFmtId="44" fontId="0" fillId="37" borderId="18" xfId="44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43" fontId="0" fillId="0" borderId="12" xfId="42" applyFont="1" applyBorder="1" applyAlignment="1">
      <alignment vertical="center"/>
    </xf>
    <xf numFmtId="44" fontId="0" fillId="0" borderId="22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3" fontId="0" fillId="38" borderId="0" xfId="0" applyNumberFormat="1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0" fillId="0" borderId="20" xfId="42" applyNumberFormat="1" applyFont="1" applyFill="1" applyBorder="1" applyAlignment="1">
      <alignment vertical="center"/>
    </xf>
    <xf numFmtId="176" fontId="0" fillId="0" borderId="23" xfId="44" applyNumberFormat="1" applyFont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4" fontId="0" fillId="0" borderId="18" xfId="44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4" fontId="0" fillId="0" borderId="18" xfId="44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8" fontId="0" fillId="0" borderId="18" xfId="44" applyNumberFormat="1" applyFont="1" applyFill="1" applyBorder="1" applyAlignment="1">
      <alignment vertical="center"/>
    </xf>
    <xf numFmtId="44" fontId="0" fillId="0" borderId="18" xfId="44" applyNumberFormat="1" applyFont="1" applyFill="1" applyBorder="1" applyAlignment="1">
      <alignment vertical="center"/>
    </xf>
    <xf numFmtId="0" fontId="0" fillId="39" borderId="18" xfId="0" applyFont="1" applyFill="1" applyBorder="1" applyAlignment="1">
      <alignment vertical="center"/>
    </xf>
    <xf numFmtId="44" fontId="0" fillId="39" borderId="18" xfId="44" applyFont="1" applyFill="1" applyBorder="1" applyAlignment="1">
      <alignment vertical="center"/>
    </xf>
    <xf numFmtId="44" fontId="0" fillId="0" borderId="18" xfId="44" applyFont="1" applyFill="1" applyBorder="1" applyAlignment="1">
      <alignment vertical="center"/>
    </xf>
    <xf numFmtId="0" fontId="0" fillId="39" borderId="18" xfId="0" applyFont="1" applyFill="1" applyBorder="1" applyAlignment="1">
      <alignment vertical="center"/>
    </xf>
    <xf numFmtId="44" fontId="0" fillId="39" borderId="18" xfId="44" applyFont="1" applyFill="1" applyBorder="1" applyAlignment="1">
      <alignment vertical="center"/>
    </xf>
    <xf numFmtId="176" fontId="0" fillId="39" borderId="18" xfId="42" applyNumberFormat="1" applyFont="1" applyFill="1" applyBorder="1" applyAlignment="1">
      <alignment vertical="center"/>
    </xf>
    <xf numFmtId="176" fontId="0" fillId="0" borderId="18" xfId="42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31"/>
  <sheetViews>
    <sheetView zoomScale="90" zoomScaleNormal="90" zoomScalePageLayoutView="0" workbookViewId="0" topLeftCell="A1">
      <selection activeCell="B16" sqref="B16"/>
    </sheetView>
  </sheetViews>
  <sheetFormatPr defaultColWidth="9.140625" defaultRowHeight="12.75"/>
  <cols>
    <col min="2" max="3" width="18.421875" style="0" customWidth="1"/>
    <col min="6" max="7" width="10.28125" style="0" bestFit="1" customWidth="1"/>
  </cols>
  <sheetData>
    <row r="1" ht="12.75">
      <c r="A1" s="1" t="s">
        <v>49</v>
      </c>
    </row>
    <row r="3" spans="1:3" ht="12.75">
      <c r="A3" s="28" t="s">
        <v>19</v>
      </c>
      <c r="B3" s="3"/>
      <c r="C3" s="2"/>
    </row>
    <row r="4" spans="1:3" ht="12.75">
      <c r="A4" s="28" t="s">
        <v>20</v>
      </c>
      <c r="B4" s="2"/>
      <c r="C4" s="2"/>
    </row>
    <row r="5" spans="1:3" ht="12.75">
      <c r="A5" s="28" t="s">
        <v>21</v>
      </c>
      <c r="B5" s="2"/>
      <c r="C5" s="2"/>
    </row>
    <row r="6" spans="1:3" ht="12.75">
      <c r="A6" s="28" t="s">
        <v>22</v>
      </c>
      <c r="B6" s="2"/>
      <c r="C6" s="2"/>
    </row>
    <row r="7" spans="1:3" ht="12.75">
      <c r="A7" s="28" t="s">
        <v>23</v>
      </c>
      <c r="B7" s="2"/>
      <c r="C7" s="2"/>
    </row>
    <row r="8" spans="1:3" ht="12.75">
      <c r="A8" s="28" t="s">
        <v>24</v>
      </c>
      <c r="B8" s="2"/>
      <c r="C8" s="2"/>
    </row>
    <row r="9" spans="1:3" ht="12.75">
      <c r="A9" s="28" t="s">
        <v>25</v>
      </c>
      <c r="B9" s="2"/>
      <c r="C9" s="2"/>
    </row>
    <row r="10" spans="1:3" ht="12.75">
      <c r="A10" s="28" t="s">
        <v>26</v>
      </c>
      <c r="B10" s="2"/>
      <c r="C10" s="2"/>
    </row>
    <row r="11" spans="1:3" ht="12.75">
      <c r="A11" s="28" t="s">
        <v>18</v>
      </c>
      <c r="B11" s="2"/>
      <c r="C11" s="2"/>
    </row>
    <row r="12" spans="1:3" ht="12.75">
      <c r="A12" s="28" t="s">
        <v>66</v>
      </c>
      <c r="B12" s="2"/>
      <c r="C12" s="2"/>
    </row>
    <row r="13" spans="1:3" ht="12.75">
      <c r="A13" s="28" t="s">
        <v>67</v>
      </c>
      <c r="B13" s="2"/>
      <c r="C13" s="2"/>
    </row>
    <row r="14" spans="1:3" ht="12.75">
      <c r="A14" s="28" t="s">
        <v>27</v>
      </c>
      <c r="B14" s="2"/>
      <c r="C14" s="2"/>
    </row>
    <row r="15" spans="1:3" ht="12.75">
      <c r="A15" s="28" t="s">
        <v>28</v>
      </c>
      <c r="B15" s="2"/>
      <c r="C15" s="2"/>
    </row>
    <row r="16" spans="1:3" ht="12.75">
      <c r="A16" s="28" t="s">
        <v>29</v>
      </c>
      <c r="B16" s="4"/>
      <c r="C16" s="2"/>
    </row>
    <row r="17" spans="1:3" ht="12.75">
      <c r="A17" s="28" t="s">
        <v>30</v>
      </c>
      <c r="B17" s="4"/>
      <c r="C17" s="2"/>
    </row>
    <row r="18" spans="1:3" ht="12.75">
      <c r="A18" s="28" t="s">
        <v>31</v>
      </c>
      <c r="B18" s="4"/>
      <c r="C18" s="2"/>
    </row>
    <row r="19" spans="1:3" ht="12.75">
      <c r="A19" s="28" t="s">
        <v>32</v>
      </c>
      <c r="B19" s="4"/>
      <c r="C19" s="2"/>
    </row>
    <row r="20" spans="1:3" ht="12.75">
      <c r="A20" s="28" t="s">
        <v>33</v>
      </c>
      <c r="B20" s="4"/>
      <c r="C20" s="2"/>
    </row>
    <row r="21" spans="1:3" ht="12.75">
      <c r="A21" s="28" t="s">
        <v>34</v>
      </c>
      <c r="B21" s="4"/>
      <c r="C21" s="2"/>
    </row>
    <row r="22" spans="1:3" ht="12.75">
      <c r="A22" s="28" t="s">
        <v>35</v>
      </c>
      <c r="B22" s="4"/>
      <c r="C22" s="2"/>
    </row>
    <row r="23" spans="1:3" ht="12.75">
      <c r="A23" s="28" t="s">
        <v>36</v>
      </c>
      <c r="B23" s="4"/>
      <c r="C23" s="2"/>
    </row>
    <row r="24" spans="1:3" ht="12.75">
      <c r="A24" s="28" t="s">
        <v>37</v>
      </c>
      <c r="B24" s="4"/>
      <c r="C24" s="2"/>
    </row>
    <row r="25" spans="1:3" ht="12.75">
      <c r="A25" s="28" t="s">
        <v>68</v>
      </c>
      <c r="B25" s="4"/>
      <c r="C25" s="2"/>
    </row>
    <row r="26" spans="1:3" ht="12.75">
      <c r="A26" s="28" t="s">
        <v>38</v>
      </c>
      <c r="B26" s="4"/>
      <c r="C26" s="2"/>
    </row>
    <row r="27" spans="1:3" ht="12.75">
      <c r="A27" s="28" t="s">
        <v>39</v>
      </c>
      <c r="B27" s="4"/>
      <c r="C27" s="2"/>
    </row>
    <row r="28" spans="1:3" ht="12.75">
      <c r="A28" s="28" t="s">
        <v>40</v>
      </c>
      <c r="B28" s="4"/>
      <c r="C28" s="2"/>
    </row>
    <row r="29" ht="12.75">
      <c r="A29" s="28" t="s">
        <v>41</v>
      </c>
    </row>
    <row r="30" ht="12.75">
      <c r="A30" s="28" t="s">
        <v>14</v>
      </c>
    </row>
    <row r="31" ht="12.75">
      <c r="A31" s="28" t="s">
        <v>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216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5.7109375" style="31" customWidth="1"/>
    <col min="2" max="2" width="24.8515625" style="80" customWidth="1"/>
    <col min="3" max="3" width="10.7109375" style="33" customWidth="1"/>
    <col min="4" max="4" width="11.8515625" style="33" customWidth="1"/>
    <col min="5" max="5" width="10.7109375" style="33" customWidth="1"/>
    <col min="6" max="6" width="11.8515625" style="33" customWidth="1"/>
    <col min="7" max="7" width="10.7109375" style="33" customWidth="1"/>
    <col min="8" max="8" width="11.8515625" style="33" customWidth="1"/>
    <col min="9" max="10" width="10.7109375" style="33" customWidth="1"/>
    <col min="11" max="11" width="12.140625" style="85" customWidth="1"/>
    <col min="12" max="12" width="12.28125" style="2" customWidth="1"/>
    <col min="13" max="13" width="9.28125" style="2" bestFit="1" customWidth="1"/>
    <col min="14" max="16384" width="9.140625" style="2" customWidth="1"/>
  </cols>
  <sheetData>
    <row r="1" ht="12.75">
      <c r="A1" s="30" t="s">
        <v>53</v>
      </c>
    </row>
    <row r="3" spans="2:3" ht="12.75">
      <c r="B3" s="81" t="s">
        <v>50</v>
      </c>
      <c r="C3" s="35" t="s">
        <v>71</v>
      </c>
    </row>
    <row r="4" spans="2:3" ht="12.75">
      <c r="B4" s="81"/>
      <c r="C4" s="35" t="s">
        <v>54</v>
      </c>
    </row>
    <row r="5" spans="2:3" ht="12.75">
      <c r="B5" s="81"/>
      <c r="C5" s="35" t="s">
        <v>72</v>
      </c>
    </row>
    <row r="6" spans="2:3" ht="12.75">
      <c r="B6" s="81"/>
      <c r="C6" s="35" t="s">
        <v>51</v>
      </c>
    </row>
    <row r="7" ht="12.75">
      <c r="C7" s="35" t="s">
        <v>52</v>
      </c>
    </row>
    <row r="8" ht="12.75">
      <c r="C8" s="36" t="s">
        <v>73</v>
      </c>
    </row>
    <row r="9" ht="12.75">
      <c r="C9" s="35" t="s">
        <v>74</v>
      </c>
    </row>
    <row r="11" spans="2:5" ht="13.5" thickBot="1">
      <c r="B11" s="82" t="s">
        <v>55</v>
      </c>
      <c r="C11" s="107" t="s">
        <v>202</v>
      </c>
      <c r="D11" s="108"/>
      <c r="E11" s="31">
        <v>2015</v>
      </c>
    </row>
    <row r="12" spans="3:4" ht="12.75">
      <c r="C12" s="37"/>
      <c r="D12" s="38"/>
    </row>
    <row r="13" spans="1:11" ht="49.5" customHeight="1">
      <c r="A13" s="105" t="s">
        <v>44</v>
      </c>
      <c r="B13" s="106"/>
      <c r="C13" s="39" t="s">
        <v>9</v>
      </c>
      <c r="D13" s="40" t="s">
        <v>42</v>
      </c>
      <c r="E13" s="41" t="s">
        <v>43</v>
      </c>
      <c r="F13" s="42" t="s">
        <v>42</v>
      </c>
      <c r="G13" s="89" t="s">
        <v>11</v>
      </c>
      <c r="H13" s="43" t="s">
        <v>5</v>
      </c>
      <c r="I13" s="44" t="s">
        <v>12</v>
      </c>
      <c r="J13" s="45" t="s">
        <v>46</v>
      </c>
      <c r="K13" s="86" t="s">
        <v>47</v>
      </c>
    </row>
    <row r="14" spans="1:11" ht="12.75">
      <c r="A14" s="58">
        <v>34</v>
      </c>
      <c r="B14" s="90" t="s">
        <v>111</v>
      </c>
      <c r="C14" s="91"/>
      <c r="D14" s="92"/>
      <c r="E14" s="59">
        <v>183.57</v>
      </c>
      <c r="F14" s="60">
        <v>36900</v>
      </c>
      <c r="G14" s="61">
        <v>16.5</v>
      </c>
      <c r="H14" s="62">
        <v>1500</v>
      </c>
      <c r="I14" s="63">
        <v>18.8</v>
      </c>
      <c r="J14" s="64">
        <v>22.5</v>
      </c>
      <c r="K14" s="102">
        <f aca="true" t="shared" si="0" ref="K14:K31">E14+G14+I14+J14</f>
        <v>241.37</v>
      </c>
    </row>
    <row r="15" spans="1:11" ht="12.75">
      <c r="A15" s="58">
        <v>34</v>
      </c>
      <c r="B15" s="104" t="s">
        <v>116</v>
      </c>
      <c r="C15" s="91"/>
      <c r="D15" s="92"/>
      <c r="E15" s="59">
        <v>5.38</v>
      </c>
      <c r="F15" s="60">
        <v>200</v>
      </c>
      <c r="G15" s="61">
        <v>16.5</v>
      </c>
      <c r="H15" s="62">
        <v>1100</v>
      </c>
      <c r="I15" s="65">
        <v>18.8</v>
      </c>
      <c r="J15" s="64">
        <v>22.5</v>
      </c>
      <c r="K15" s="102">
        <f>SUM(E15+G15+I15+J15)</f>
        <v>63.18</v>
      </c>
    </row>
    <row r="16" spans="1:11" ht="12.75">
      <c r="A16" s="58">
        <v>34</v>
      </c>
      <c r="B16" s="104" t="s">
        <v>117</v>
      </c>
      <c r="C16" s="91"/>
      <c r="D16" s="92"/>
      <c r="E16" s="59">
        <v>4</v>
      </c>
      <c r="F16" s="60">
        <v>0</v>
      </c>
      <c r="G16" s="61">
        <v>0</v>
      </c>
      <c r="H16" s="62">
        <v>0</v>
      </c>
      <c r="I16" s="63">
        <v>0</v>
      </c>
      <c r="J16" s="64">
        <v>0</v>
      </c>
      <c r="K16" s="102">
        <f t="shared" si="0"/>
        <v>4</v>
      </c>
    </row>
    <row r="17" spans="1:11" ht="12.75">
      <c r="A17" s="58">
        <v>34</v>
      </c>
      <c r="B17" s="104" t="s">
        <v>118</v>
      </c>
      <c r="C17" s="91"/>
      <c r="D17" s="92"/>
      <c r="E17" s="59">
        <v>225.37</v>
      </c>
      <c r="F17" s="60">
        <v>45700</v>
      </c>
      <c r="G17" s="61">
        <v>56.08</v>
      </c>
      <c r="H17" s="62">
        <v>5900</v>
      </c>
      <c r="I17" s="65">
        <v>18.8</v>
      </c>
      <c r="J17" s="64">
        <v>112.5</v>
      </c>
      <c r="K17" s="102">
        <f>E17+G17+I17+J17</f>
        <v>412.75</v>
      </c>
    </row>
    <row r="18" spans="1:11" ht="12.75">
      <c r="A18" s="58">
        <v>34</v>
      </c>
      <c r="B18" s="104" t="s">
        <v>119</v>
      </c>
      <c r="C18" s="91"/>
      <c r="D18" s="92"/>
      <c r="E18" s="59">
        <v>164.57</v>
      </c>
      <c r="F18" s="60">
        <v>32900</v>
      </c>
      <c r="G18" s="61">
        <v>51</v>
      </c>
      <c r="H18" s="62">
        <v>0</v>
      </c>
      <c r="I18" s="63">
        <v>12</v>
      </c>
      <c r="J18" s="64">
        <v>72</v>
      </c>
      <c r="K18" s="102">
        <f>E18+G18+I18+J18</f>
        <v>299.57</v>
      </c>
    </row>
    <row r="19" spans="1:11" ht="12.75">
      <c r="A19" s="58">
        <v>34</v>
      </c>
      <c r="B19" s="104" t="s">
        <v>120</v>
      </c>
      <c r="C19" s="91"/>
      <c r="D19" s="92"/>
      <c r="E19" s="59">
        <v>203.52</v>
      </c>
      <c r="F19" s="60">
        <v>41100</v>
      </c>
      <c r="G19" s="61">
        <v>51</v>
      </c>
      <c r="H19" s="62">
        <v>2800</v>
      </c>
      <c r="I19" s="63">
        <v>47.7</v>
      </c>
      <c r="J19" s="64">
        <v>22.5</v>
      </c>
      <c r="K19" s="102">
        <f>E19+G19+I19+J19</f>
        <v>324.72</v>
      </c>
    </row>
    <row r="20" spans="1:11" ht="12.75">
      <c r="A20" s="58">
        <v>34</v>
      </c>
      <c r="B20" s="104" t="s">
        <v>121</v>
      </c>
      <c r="C20" s="91"/>
      <c r="D20" s="92"/>
      <c r="E20" s="59">
        <v>0</v>
      </c>
      <c r="F20" s="60">
        <v>0</v>
      </c>
      <c r="G20" s="61">
        <v>16.5</v>
      </c>
      <c r="H20" s="62">
        <v>900</v>
      </c>
      <c r="I20" s="63">
        <v>39.2</v>
      </c>
      <c r="J20" s="66">
        <v>22.5</v>
      </c>
      <c r="K20" s="102">
        <f>E20+G20+I20+J20</f>
        <v>78.2</v>
      </c>
    </row>
    <row r="21" spans="1:11" ht="12.75">
      <c r="A21" s="58">
        <v>34</v>
      </c>
      <c r="B21" s="104" t="s">
        <v>200</v>
      </c>
      <c r="C21" s="91"/>
      <c r="D21" s="92"/>
      <c r="E21" s="59">
        <v>100.92</v>
      </c>
      <c r="F21" s="60">
        <v>19500</v>
      </c>
      <c r="G21" s="61">
        <v>16.5</v>
      </c>
      <c r="H21" s="62">
        <v>1700</v>
      </c>
      <c r="I21" s="63">
        <v>15.4</v>
      </c>
      <c r="J21" s="66">
        <v>22.5</v>
      </c>
      <c r="K21" s="102">
        <f>E21+G21+I21+J21</f>
        <v>155.32</v>
      </c>
    </row>
    <row r="22" spans="1:11" ht="12.75">
      <c r="A22" s="58">
        <v>34</v>
      </c>
      <c r="B22" s="104" t="s">
        <v>122</v>
      </c>
      <c r="C22" s="91"/>
      <c r="D22" s="92"/>
      <c r="E22" s="67">
        <v>146.52</v>
      </c>
      <c r="F22" s="68">
        <v>29100</v>
      </c>
      <c r="G22" s="69">
        <v>16.5</v>
      </c>
      <c r="H22" s="62">
        <v>200</v>
      </c>
      <c r="I22" s="65">
        <v>13.7</v>
      </c>
      <c r="J22" s="64">
        <v>22.5</v>
      </c>
      <c r="K22" s="102">
        <f t="shared" si="0"/>
        <v>199.22</v>
      </c>
    </row>
    <row r="23" spans="1:11" ht="12.75">
      <c r="A23" s="58">
        <v>34</v>
      </c>
      <c r="B23" s="90" t="s">
        <v>112</v>
      </c>
      <c r="C23" s="91"/>
      <c r="D23" s="92"/>
      <c r="E23" s="59">
        <v>0</v>
      </c>
      <c r="F23" s="60">
        <v>0</v>
      </c>
      <c r="G23" s="61">
        <v>23</v>
      </c>
      <c r="H23" s="62">
        <v>500</v>
      </c>
      <c r="I23" s="63">
        <v>0</v>
      </c>
      <c r="J23" s="64">
        <v>0</v>
      </c>
      <c r="K23" s="102">
        <f t="shared" si="0"/>
        <v>23</v>
      </c>
    </row>
    <row r="24" spans="1:11" ht="12.75">
      <c r="A24" s="58">
        <v>34</v>
      </c>
      <c r="B24" s="90" t="s">
        <v>113</v>
      </c>
      <c r="C24" s="91"/>
      <c r="D24" s="92"/>
      <c r="E24" s="59">
        <v>296.62</v>
      </c>
      <c r="F24" s="60">
        <v>60700</v>
      </c>
      <c r="G24" s="61">
        <v>50.25</v>
      </c>
      <c r="H24" s="62">
        <v>12000</v>
      </c>
      <c r="I24" s="63">
        <v>20.5</v>
      </c>
      <c r="J24" s="64">
        <v>45</v>
      </c>
      <c r="K24" s="102">
        <f t="shared" si="0"/>
        <v>412.37</v>
      </c>
    </row>
    <row r="25" spans="1:11" ht="12.75">
      <c r="A25" s="58">
        <v>34</v>
      </c>
      <c r="B25" s="104" t="s">
        <v>114</v>
      </c>
      <c r="C25" s="91"/>
      <c r="D25" s="92"/>
      <c r="E25" s="59">
        <v>0</v>
      </c>
      <c r="F25" s="60">
        <v>0</v>
      </c>
      <c r="G25" s="61">
        <v>29.35</v>
      </c>
      <c r="H25" s="62">
        <v>10300</v>
      </c>
      <c r="I25" s="63">
        <v>0</v>
      </c>
      <c r="J25" s="64">
        <v>0</v>
      </c>
      <c r="K25" s="102">
        <f t="shared" si="0"/>
        <v>29.35</v>
      </c>
    </row>
    <row r="26" spans="1:12" ht="12.75">
      <c r="A26" s="58">
        <v>34</v>
      </c>
      <c r="B26" s="104" t="s">
        <v>115</v>
      </c>
      <c r="C26" s="91"/>
      <c r="D26" s="92"/>
      <c r="E26" s="59">
        <v>0</v>
      </c>
      <c r="F26" s="60">
        <v>0</v>
      </c>
      <c r="G26" s="61">
        <v>0</v>
      </c>
      <c r="H26" s="62">
        <v>0</v>
      </c>
      <c r="I26" s="63">
        <v>0</v>
      </c>
      <c r="J26" s="64">
        <v>337.5</v>
      </c>
      <c r="K26" s="102">
        <f t="shared" si="0"/>
        <v>337.5</v>
      </c>
      <c r="L26" s="5"/>
    </row>
    <row r="27" spans="1:11" ht="12.75">
      <c r="A27" s="58">
        <v>36</v>
      </c>
      <c r="B27" s="104" t="s">
        <v>124</v>
      </c>
      <c r="C27" s="91"/>
      <c r="D27" s="90" t="s">
        <v>75</v>
      </c>
      <c r="E27" s="59">
        <v>0</v>
      </c>
      <c r="F27" s="60">
        <v>0</v>
      </c>
      <c r="G27" s="61">
        <v>15</v>
      </c>
      <c r="H27" s="62">
        <v>0</v>
      </c>
      <c r="I27" s="63">
        <v>16</v>
      </c>
      <c r="J27" s="64">
        <v>15.1</v>
      </c>
      <c r="K27" s="103">
        <f t="shared" si="0"/>
        <v>46.1</v>
      </c>
    </row>
    <row r="28" spans="1:11" ht="12.75">
      <c r="A28" s="58">
        <v>36</v>
      </c>
      <c r="B28" s="104" t="s">
        <v>125</v>
      </c>
      <c r="C28" s="91"/>
      <c r="D28" s="92"/>
      <c r="E28" s="59">
        <v>12.5</v>
      </c>
      <c r="F28" s="60">
        <v>0</v>
      </c>
      <c r="G28" s="61">
        <v>15</v>
      </c>
      <c r="H28" s="62">
        <v>10</v>
      </c>
      <c r="I28" s="63">
        <v>17.35</v>
      </c>
      <c r="J28" s="64">
        <v>15.1</v>
      </c>
      <c r="K28" s="103">
        <f t="shared" si="0"/>
        <v>59.95</v>
      </c>
    </row>
    <row r="29" spans="1:11" ht="12.75">
      <c r="A29" s="58">
        <v>36</v>
      </c>
      <c r="B29" s="104" t="s">
        <v>184</v>
      </c>
      <c r="C29" s="91"/>
      <c r="D29" s="92"/>
      <c r="E29" s="59">
        <v>93.78</v>
      </c>
      <c r="F29" s="60">
        <v>137</v>
      </c>
      <c r="G29" s="61">
        <v>15</v>
      </c>
      <c r="H29" s="62">
        <v>13</v>
      </c>
      <c r="I29" s="63">
        <v>16.55</v>
      </c>
      <c r="J29" s="64">
        <v>15.1</v>
      </c>
      <c r="K29" s="103">
        <f>E29+G29+I29+J29</f>
        <v>140.43</v>
      </c>
    </row>
    <row r="30" spans="1:11" ht="12.75">
      <c r="A30" s="58">
        <v>36</v>
      </c>
      <c r="B30" s="104" t="s">
        <v>183</v>
      </c>
      <c r="C30" s="91"/>
      <c r="D30" s="92"/>
      <c r="E30" s="59">
        <v>314.58</v>
      </c>
      <c r="F30" s="60">
        <v>482</v>
      </c>
      <c r="G30" s="61">
        <v>15</v>
      </c>
      <c r="H30" s="62">
        <v>14</v>
      </c>
      <c r="I30" s="63">
        <v>53.6</v>
      </c>
      <c r="J30" s="64">
        <v>4.81</v>
      </c>
      <c r="K30" s="103">
        <f t="shared" si="0"/>
        <v>387.99</v>
      </c>
    </row>
    <row r="31" spans="1:11" ht="12.75">
      <c r="A31" s="58">
        <v>36</v>
      </c>
      <c r="B31" s="104" t="s">
        <v>193</v>
      </c>
      <c r="C31" s="91"/>
      <c r="D31" s="92"/>
      <c r="E31" s="59">
        <v>137.3</v>
      </c>
      <c r="F31" s="60">
        <v>205</v>
      </c>
      <c r="G31" s="61">
        <v>15</v>
      </c>
      <c r="H31" s="62">
        <v>14</v>
      </c>
      <c r="I31" s="63">
        <v>16.03</v>
      </c>
      <c r="J31" s="64">
        <v>15.1</v>
      </c>
      <c r="K31" s="103">
        <f t="shared" si="0"/>
        <v>183.43</v>
      </c>
    </row>
    <row r="32" spans="1:11" ht="12.75">
      <c r="A32" s="58">
        <v>36</v>
      </c>
      <c r="B32" s="104" t="s">
        <v>194</v>
      </c>
      <c r="C32" s="91"/>
      <c r="D32" s="92"/>
      <c r="E32" s="59"/>
      <c r="F32" s="60"/>
      <c r="G32" s="61">
        <v>15</v>
      </c>
      <c r="H32" s="62">
        <v>0</v>
      </c>
      <c r="I32" s="63"/>
      <c r="J32" s="64"/>
      <c r="K32" s="103">
        <v>15</v>
      </c>
    </row>
    <row r="33" spans="1:11" ht="12.75">
      <c r="A33" s="58">
        <v>36</v>
      </c>
      <c r="B33" s="104" t="s">
        <v>128</v>
      </c>
      <c r="C33" s="91"/>
      <c r="D33" s="92"/>
      <c r="E33" s="67">
        <v>735.06</v>
      </c>
      <c r="F33" s="60">
        <v>1139</v>
      </c>
      <c r="G33" s="61">
        <v>32.1</v>
      </c>
      <c r="H33" s="62">
        <v>115</v>
      </c>
      <c r="I33" s="63">
        <v>17.13</v>
      </c>
      <c r="J33" s="64">
        <v>0</v>
      </c>
      <c r="K33" s="103">
        <f aca="true" t="shared" si="1" ref="K33:K41">E33+G33+I33+J33</f>
        <v>784.29</v>
      </c>
    </row>
    <row r="34" spans="1:11" ht="12.75">
      <c r="A34" s="58">
        <v>36</v>
      </c>
      <c r="B34" s="104" t="s">
        <v>129</v>
      </c>
      <c r="C34" s="91"/>
      <c r="D34" s="92"/>
      <c r="E34" s="59">
        <v>434.26</v>
      </c>
      <c r="F34" s="60">
        <v>669</v>
      </c>
      <c r="G34" s="61">
        <v>0</v>
      </c>
      <c r="H34" s="62">
        <v>0</v>
      </c>
      <c r="I34" s="63">
        <v>66</v>
      </c>
      <c r="J34" s="64">
        <v>46.37</v>
      </c>
      <c r="K34" s="103">
        <f t="shared" si="1"/>
        <v>546.63</v>
      </c>
    </row>
    <row r="35" spans="1:11" ht="12.75">
      <c r="A35" s="58">
        <v>36</v>
      </c>
      <c r="B35" s="104" t="s">
        <v>130</v>
      </c>
      <c r="C35" s="91"/>
      <c r="D35" s="92"/>
      <c r="E35" s="67">
        <v>0</v>
      </c>
      <c r="F35" s="68">
        <v>0</v>
      </c>
      <c r="G35" s="61">
        <v>15</v>
      </c>
      <c r="H35" s="62">
        <v>5</v>
      </c>
      <c r="I35" s="63">
        <v>54.25</v>
      </c>
      <c r="J35" s="66">
        <v>15.1</v>
      </c>
      <c r="K35" s="103">
        <f t="shared" si="1"/>
        <v>84.35</v>
      </c>
    </row>
    <row r="36" spans="1:12" ht="12.75">
      <c r="A36" s="58">
        <v>36</v>
      </c>
      <c r="B36" s="104" t="s">
        <v>131</v>
      </c>
      <c r="C36" s="91"/>
      <c r="D36" s="92"/>
      <c r="E36" s="59">
        <v>0</v>
      </c>
      <c r="F36" s="60"/>
      <c r="G36" s="61">
        <v>332.28</v>
      </c>
      <c r="H36" s="62">
        <v>1216</v>
      </c>
      <c r="I36" s="63">
        <v>0</v>
      </c>
      <c r="J36" s="64">
        <v>0</v>
      </c>
      <c r="K36" s="103">
        <f t="shared" si="1"/>
        <v>332.28</v>
      </c>
      <c r="L36" s="5"/>
    </row>
    <row r="37" spans="1:12" ht="12.75">
      <c r="A37" s="58">
        <v>36</v>
      </c>
      <c r="B37" s="104" t="s">
        <v>126</v>
      </c>
      <c r="C37" s="91"/>
      <c r="D37" s="92"/>
      <c r="E37" s="59">
        <v>0</v>
      </c>
      <c r="F37" s="60">
        <v>0</v>
      </c>
      <c r="G37" s="61">
        <v>15</v>
      </c>
      <c r="H37" s="62">
        <v>0</v>
      </c>
      <c r="I37" s="63">
        <v>0</v>
      </c>
      <c r="J37" s="64">
        <v>0</v>
      </c>
      <c r="K37" s="103">
        <f t="shared" si="1"/>
        <v>15</v>
      </c>
      <c r="L37" s="5"/>
    </row>
    <row r="38" spans="1:12" ht="12.75">
      <c r="A38" s="58">
        <v>36</v>
      </c>
      <c r="B38" s="104" t="s">
        <v>182</v>
      </c>
      <c r="C38" s="91"/>
      <c r="D38" s="92"/>
      <c r="E38" s="59">
        <v>0</v>
      </c>
      <c r="F38" s="60">
        <v>0</v>
      </c>
      <c r="G38" s="61">
        <v>15</v>
      </c>
      <c r="H38" s="62">
        <v>13</v>
      </c>
      <c r="I38" s="63">
        <v>17.28</v>
      </c>
      <c r="J38" s="64">
        <v>15.1</v>
      </c>
      <c r="K38" s="103">
        <f t="shared" si="1"/>
        <v>47.38</v>
      </c>
      <c r="L38" s="5"/>
    </row>
    <row r="39" spans="1:12" ht="12.75">
      <c r="A39" s="58">
        <v>36</v>
      </c>
      <c r="B39" s="104" t="s">
        <v>181</v>
      </c>
      <c r="C39" s="91"/>
      <c r="D39" s="92"/>
      <c r="E39" s="59">
        <v>331.22</v>
      </c>
      <c r="F39" s="60">
        <v>508</v>
      </c>
      <c r="G39" s="61">
        <v>15</v>
      </c>
      <c r="H39" s="62">
        <v>6</v>
      </c>
      <c r="I39" s="63">
        <v>16.1</v>
      </c>
      <c r="J39" s="64">
        <v>15.1</v>
      </c>
      <c r="K39" s="103">
        <f t="shared" si="1"/>
        <v>377.4200000000001</v>
      </c>
      <c r="L39" s="5"/>
    </row>
    <row r="40" spans="1:12" ht="12.75">
      <c r="A40" s="58">
        <v>36</v>
      </c>
      <c r="B40" s="104" t="s">
        <v>180</v>
      </c>
      <c r="C40" s="91"/>
      <c r="D40" s="92"/>
      <c r="E40" s="59">
        <v>293.46</v>
      </c>
      <c r="F40" s="60">
        <v>449</v>
      </c>
      <c r="G40" s="61">
        <v>17.52</v>
      </c>
      <c r="H40" s="62">
        <v>34</v>
      </c>
      <c r="I40" s="63">
        <v>17.15</v>
      </c>
      <c r="J40" s="64">
        <v>15.1</v>
      </c>
      <c r="K40" s="103">
        <f t="shared" si="1"/>
        <v>343.22999999999996</v>
      </c>
      <c r="L40" s="5"/>
    </row>
    <row r="41" spans="1:12" ht="12.75">
      <c r="A41" s="58">
        <v>36</v>
      </c>
      <c r="B41" s="104" t="s">
        <v>127</v>
      </c>
      <c r="C41" s="91"/>
      <c r="D41" s="92"/>
      <c r="E41" s="59">
        <v>0</v>
      </c>
      <c r="F41" s="60">
        <v>0</v>
      </c>
      <c r="G41" s="61">
        <v>15</v>
      </c>
      <c r="H41" s="62">
        <v>1</v>
      </c>
      <c r="I41" s="63">
        <v>0</v>
      </c>
      <c r="J41" s="64">
        <v>0</v>
      </c>
      <c r="K41" s="103">
        <f t="shared" si="1"/>
        <v>15</v>
      </c>
      <c r="L41" s="5"/>
    </row>
    <row r="42" spans="1:12" ht="12.75">
      <c r="A42" s="58">
        <v>36</v>
      </c>
      <c r="B42" s="104" t="s">
        <v>132</v>
      </c>
      <c r="C42" s="91"/>
      <c r="D42" s="92"/>
      <c r="E42" s="67">
        <v>78.42</v>
      </c>
      <c r="F42" s="60">
        <v>113</v>
      </c>
      <c r="G42" s="61">
        <v>15</v>
      </c>
      <c r="H42" s="62">
        <v>4</v>
      </c>
      <c r="I42" s="63">
        <v>16.28</v>
      </c>
      <c r="J42" s="64">
        <v>15.1</v>
      </c>
      <c r="K42" s="103">
        <f>E42+G42+I42+J42</f>
        <v>124.8</v>
      </c>
      <c r="L42" s="5"/>
    </row>
    <row r="43" spans="1:12" ht="12.75" hidden="1">
      <c r="A43" s="58">
        <v>36</v>
      </c>
      <c r="B43" s="92" t="s">
        <v>15</v>
      </c>
      <c r="C43" s="91"/>
      <c r="D43" s="92"/>
      <c r="E43" s="70"/>
      <c r="F43" s="71"/>
      <c r="G43" s="72"/>
      <c r="H43" s="73"/>
      <c r="I43" s="74"/>
      <c r="J43" s="75"/>
      <c r="K43" s="103">
        <f>E43+G43+I43+J43</f>
        <v>0</v>
      </c>
      <c r="L43" s="5"/>
    </row>
    <row r="44" spans="1:11" ht="12.75">
      <c r="A44" s="58">
        <v>36</v>
      </c>
      <c r="B44" s="104" t="s">
        <v>123</v>
      </c>
      <c r="C44" s="91"/>
      <c r="D44" s="90" t="s">
        <v>75</v>
      </c>
      <c r="E44" s="70">
        <v>809.6</v>
      </c>
      <c r="F44" s="71">
        <v>4000</v>
      </c>
      <c r="G44" s="72">
        <v>0</v>
      </c>
      <c r="H44" s="73">
        <v>0</v>
      </c>
      <c r="I44" s="74">
        <v>0</v>
      </c>
      <c r="J44" s="75">
        <v>0</v>
      </c>
      <c r="K44" s="103">
        <f>E44+G44+I44+J44</f>
        <v>809.6</v>
      </c>
    </row>
    <row r="45" spans="1:11" ht="12.75">
      <c r="A45" s="76">
        <v>89</v>
      </c>
      <c r="B45" s="90" t="s">
        <v>76</v>
      </c>
      <c r="C45" s="93">
        <v>53.4</v>
      </c>
      <c r="D45" s="90">
        <v>319</v>
      </c>
      <c r="E45" s="67" t="s">
        <v>75</v>
      </c>
      <c r="F45" s="68" t="s">
        <v>75</v>
      </c>
      <c r="G45" s="69" t="s">
        <v>75</v>
      </c>
      <c r="H45" s="77" t="s">
        <v>75</v>
      </c>
      <c r="I45" s="74"/>
      <c r="J45" s="66">
        <v>0</v>
      </c>
      <c r="K45" s="103">
        <f>C45</f>
        <v>53.4</v>
      </c>
    </row>
    <row r="46" spans="1:11" ht="12.75">
      <c r="A46" s="76">
        <v>89</v>
      </c>
      <c r="B46" s="90" t="s">
        <v>77</v>
      </c>
      <c r="C46" s="99">
        <v>15.51</v>
      </c>
      <c r="D46" s="90">
        <v>68</v>
      </c>
      <c r="E46" s="67" t="s">
        <v>75</v>
      </c>
      <c r="F46" s="71"/>
      <c r="G46" s="72"/>
      <c r="H46" s="73"/>
      <c r="I46" s="74"/>
      <c r="J46" s="75">
        <v>0</v>
      </c>
      <c r="K46" s="102">
        <f aca="true" t="shared" si="2" ref="K46:K111">C46</f>
        <v>15.51</v>
      </c>
    </row>
    <row r="47" spans="1:11" ht="12.75">
      <c r="A47" s="76">
        <v>89</v>
      </c>
      <c r="B47" s="90" t="s">
        <v>78</v>
      </c>
      <c r="C47" s="91">
        <v>14.79</v>
      </c>
      <c r="D47" s="90">
        <v>56</v>
      </c>
      <c r="E47" s="70"/>
      <c r="F47" s="71"/>
      <c r="G47" s="72"/>
      <c r="H47" s="73"/>
      <c r="I47" s="74"/>
      <c r="J47" s="75">
        <v>0</v>
      </c>
      <c r="K47" s="102">
        <f t="shared" si="2"/>
        <v>14.79</v>
      </c>
    </row>
    <row r="48" spans="1:11" ht="12.75">
      <c r="A48" s="76">
        <v>89</v>
      </c>
      <c r="B48" s="90" t="s">
        <v>79</v>
      </c>
      <c r="C48" s="91">
        <v>44.42</v>
      </c>
      <c r="D48" s="90">
        <v>169</v>
      </c>
      <c r="E48" s="70"/>
      <c r="F48" s="71"/>
      <c r="G48" s="72"/>
      <c r="H48" s="73"/>
      <c r="I48" s="74"/>
      <c r="J48" s="75">
        <v>0</v>
      </c>
      <c r="K48" s="102">
        <f t="shared" si="2"/>
        <v>44.42</v>
      </c>
    </row>
    <row r="49" spans="1:11" ht="12.75">
      <c r="A49" s="76">
        <v>89</v>
      </c>
      <c r="B49" s="90" t="s">
        <v>80</v>
      </c>
      <c r="C49" s="93">
        <v>438.71</v>
      </c>
      <c r="D49" s="94">
        <v>3890</v>
      </c>
      <c r="E49" s="70"/>
      <c r="F49" s="71"/>
      <c r="G49" s="72"/>
      <c r="H49" s="73"/>
      <c r="I49" s="74"/>
      <c r="J49" s="75">
        <v>0</v>
      </c>
      <c r="K49" s="102">
        <f t="shared" si="2"/>
        <v>438.71</v>
      </c>
    </row>
    <row r="50" spans="1:11" ht="12.75">
      <c r="A50" s="76">
        <v>89</v>
      </c>
      <c r="B50" s="90" t="s">
        <v>109</v>
      </c>
      <c r="C50" s="95">
        <v>20.27</v>
      </c>
      <c r="D50" s="94">
        <v>49</v>
      </c>
      <c r="E50" s="70"/>
      <c r="F50" s="71"/>
      <c r="G50" s="72"/>
      <c r="H50" s="73"/>
      <c r="I50" s="74"/>
      <c r="J50" s="75"/>
      <c r="K50" s="102">
        <f t="shared" si="2"/>
        <v>20.27</v>
      </c>
    </row>
    <row r="51" spans="1:11" ht="12.75">
      <c r="A51" s="76">
        <v>89</v>
      </c>
      <c r="B51" s="90" t="s">
        <v>195</v>
      </c>
      <c r="C51" s="95">
        <v>82.01</v>
      </c>
      <c r="D51" s="94">
        <v>234</v>
      </c>
      <c r="E51" s="70"/>
      <c r="F51" s="71"/>
      <c r="G51" s="72"/>
      <c r="H51" s="73"/>
      <c r="I51" s="74"/>
      <c r="J51" s="75"/>
      <c r="K51" s="102">
        <f t="shared" si="2"/>
        <v>82.01</v>
      </c>
    </row>
    <row r="52" spans="1:11" ht="12.75">
      <c r="A52" s="76">
        <v>89</v>
      </c>
      <c r="B52" s="90" t="s">
        <v>81</v>
      </c>
      <c r="C52" s="93">
        <v>241.09</v>
      </c>
      <c r="D52" s="90">
        <v>960</v>
      </c>
      <c r="E52" s="70"/>
      <c r="F52" s="71"/>
      <c r="G52" s="72"/>
      <c r="H52" s="73"/>
      <c r="I52" s="74"/>
      <c r="J52" s="75"/>
      <c r="K52" s="102">
        <f t="shared" si="2"/>
        <v>241.09</v>
      </c>
    </row>
    <row r="53" spans="1:11" ht="12.75">
      <c r="A53" s="76">
        <v>89</v>
      </c>
      <c r="B53" s="90" t="s">
        <v>82</v>
      </c>
      <c r="C53" s="93">
        <v>172.82</v>
      </c>
      <c r="D53" s="94">
        <v>1575</v>
      </c>
      <c r="E53" s="70"/>
      <c r="F53" s="71"/>
      <c r="G53" s="72"/>
      <c r="H53" s="73"/>
      <c r="I53" s="74"/>
      <c r="J53" s="75"/>
      <c r="K53" s="102">
        <f t="shared" si="2"/>
        <v>172.82</v>
      </c>
    </row>
    <row r="54" spans="1:11" ht="12.75">
      <c r="A54" s="76">
        <v>89</v>
      </c>
      <c r="B54" s="90" t="s">
        <v>83</v>
      </c>
      <c r="C54" s="93">
        <v>507.48</v>
      </c>
      <c r="D54" s="94">
        <v>2120</v>
      </c>
      <c r="E54" s="70"/>
      <c r="F54" s="71"/>
      <c r="G54" s="72"/>
      <c r="H54" s="73"/>
      <c r="I54" s="74"/>
      <c r="J54" s="75"/>
      <c r="K54" s="102">
        <f t="shared" si="2"/>
        <v>507.48</v>
      </c>
    </row>
    <row r="55" spans="1:11" ht="12.75">
      <c r="A55" s="76">
        <v>89</v>
      </c>
      <c r="B55" s="90" t="s">
        <v>84</v>
      </c>
      <c r="C55" s="93">
        <v>104.37</v>
      </c>
      <c r="D55" s="94">
        <v>1098</v>
      </c>
      <c r="E55" s="70"/>
      <c r="F55" s="71"/>
      <c r="G55" s="72"/>
      <c r="H55" s="73"/>
      <c r="I55" s="74"/>
      <c r="J55" s="75"/>
      <c r="K55" s="102">
        <f>C55</f>
        <v>104.37</v>
      </c>
    </row>
    <row r="56" spans="1:11" ht="12.75">
      <c r="A56" s="76">
        <v>89</v>
      </c>
      <c r="B56" s="90" t="s">
        <v>85</v>
      </c>
      <c r="C56" s="91">
        <v>29.62</v>
      </c>
      <c r="D56" s="94">
        <v>113</v>
      </c>
      <c r="E56" s="70"/>
      <c r="F56" s="71"/>
      <c r="G56" s="72"/>
      <c r="H56" s="73"/>
      <c r="I56" s="74"/>
      <c r="J56" s="75"/>
      <c r="K56" s="102">
        <f>C56</f>
        <v>29.62</v>
      </c>
    </row>
    <row r="57" spans="1:11" ht="12.75">
      <c r="A57" s="76">
        <v>89</v>
      </c>
      <c r="B57" s="90" t="s">
        <v>86</v>
      </c>
      <c r="C57" s="93">
        <v>159.45</v>
      </c>
      <c r="D57" s="94">
        <v>1241</v>
      </c>
      <c r="E57" s="70"/>
      <c r="F57" s="71"/>
      <c r="G57" s="72"/>
      <c r="H57" s="73"/>
      <c r="I57" s="74"/>
      <c r="J57" s="75"/>
      <c r="K57" s="102">
        <f>C57</f>
        <v>159.45</v>
      </c>
    </row>
    <row r="58" spans="1:11" ht="12.75">
      <c r="A58" s="76">
        <v>89</v>
      </c>
      <c r="B58" s="90" t="s">
        <v>110</v>
      </c>
      <c r="C58" s="93">
        <v>175.2</v>
      </c>
      <c r="D58" s="94">
        <v>1066</v>
      </c>
      <c r="E58" s="70"/>
      <c r="F58" s="71"/>
      <c r="G58" s="72"/>
      <c r="H58" s="73"/>
      <c r="I58" s="74"/>
      <c r="J58" s="75"/>
      <c r="K58" s="102">
        <f t="shared" si="2"/>
        <v>175.2</v>
      </c>
    </row>
    <row r="59" spans="1:11" ht="12.75">
      <c r="A59" s="76">
        <v>89</v>
      </c>
      <c r="B59" s="90" t="s">
        <v>199</v>
      </c>
      <c r="C59" s="93">
        <v>552.99</v>
      </c>
      <c r="D59" s="94">
        <v>6579</v>
      </c>
      <c r="E59" s="70"/>
      <c r="F59" s="71"/>
      <c r="G59" s="72"/>
      <c r="H59" s="73"/>
      <c r="I59" s="74"/>
      <c r="J59" s="75"/>
      <c r="K59" s="102">
        <f t="shared" si="2"/>
        <v>552.99</v>
      </c>
    </row>
    <row r="60" spans="1:11" ht="12.75">
      <c r="A60" s="76">
        <v>89</v>
      </c>
      <c r="B60" s="90" t="s">
        <v>87</v>
      </c>
      <c r="C60" s="93">
        <v>107.74</v>
      </c>
      <c r="D60" s="94">
        <v>1178</v>
      </c>
      <c r="E60" s="70"/>
      <c r="F60" s="71"/>
      <c r="G60" s="72"/>
      <c r="H60" s="73"/>
      <c r="I60" s="74"/>
      <c r="J60" s="75"/>
      <c r="K60" s="102">
        <f t="shared" si="2"/>
        <v>107.74</v>
      </c>
    </row>
    <row r="61" spans="1:12" ht="12.75">
      <c r="A61" s="76">
        <v>89</v>
      </c>
      <c r="B61" s="90" t="s">
        <v>90</v>
      </c>
      <c r="C61" s="93">
        <v>15.23</v>
      </c>
      <c r="D61" s="94">
        <v>59</v>
      </c>
      <c r="E61" s="70"/>
      <c r="F61" s="71"/>
      <c r="G61" s="72"/>
      <c r="H61" s="73"/>
      <c r="I61" s="74"/>
      <c r="J61" s="75"/>
      <c r="K61" s="102">
        <f t="shared" si="2"/>
        <v>15.23</v>
      </c>
      <c r="L61" s="5"/>
    </row>
    <row r="62" spans="1:12" ht="12.75">
      <c r="A62" s="76">
        <v>89</v>
      </c>
      <c r="B62" s="90" t="s">
        <v>88</v>
      </c>
      <c r="C62" s="93">
        <v>173.72</v>
      </c>
      <c r="D62" s="90">
        <v>1999</v>
      </c>
      <c r="E62" s="70"/>
      <c r="F62" s="71"/>
      <c r="G62" s="72"/>
      <c r="H62" s="73"/>
      <c r="I62" s="74"/>
      <c r="J62" s="75"/>
      <c r="K62" s="102">
        <f t="shared" si="2"/>
        <v>173.72</v>
      </c>
      <c r="L62" s="5"/>
    </row>
    <row r="63" spans="1:12" ht="12.75">
      <c r="A63" s="76">
        <v>89</v>
      </c>
      <c r="B63" s="90" t="s">
        <v>89</v>
      </c>
      <c r="C63" s="93">
        <v>411.31</v>
      </c>
      <c r="D63" s="90">
        <v>3360</v>
      </c>
      <c r="E63" s="70"/>
      <c r="F63" s="71"/>
      <c r="G63" s="72"/>
      <c r="H63" s="73"/>
      <c r="I63" s="74"/>
      <c r="J63" s="75"/>
      <c r="K63" s="102">
        <f t="shared" si="2"/>
        <v>411.31</v>
      </c>
      <c r="L63" s="5"/>
    </row>
    <row r="64" spans="1:12" ht="12.75">
      <c r="A64" s="76">
        <v>89</v>
      </c>
      <c r="B64" s="104" t="s">
        <v>133</v>
      </c>
      <c r="C64" s="93">
        <v>57.37</v>
      </c>
      <c r="D64" s="94">
        <v>522</v>
      </c>
      <c r="E64" s="70"/>
      <c r="F64" s="71"/>
      <c r="G64" s="72"/>
      <c r="H64" s="73"/>
      <c r="I64" s="74"/>
      <c r="J64" s="75"/>
      <c r="K64" s="102">
        <f t="shared" si="2"/>
        <v>57.37</v>
      </c>
      <c r="L64" s="5"/>
    </row>
    <row r="65" spans="1:12" ht="12.75">
      <c r="A65" s="76">
        <v>89</v>
      </c>
      <c r="B65" s="104" t="s">
        <v>190</v>
      </c>
      <c r="C65" s="93">
        <v>24.12</v>
      </c>
      <c r="D65" s="94">
        <v>113</v>
      </c>
      <c r="E65" s="70"/>
      <c r="F65" s="71"/>
      <c r="G65" s="72"/>
      <c r="H65" s="73"/>
      <c r="I65" s="74"/>
      <c r="J65" s="75"/>
      <c r="K65" s="102">
        <f t="shared" si="2"/>
        <v>24.12</v>
      </c>
      <c r="L65" s="5"/>
    </row>
    <row r="66" spans="1:12" ht="12.75">
      <c r="A66" s="76">
        <v>89</v>
      </c>
      <c r="B66" s="104" t="s">
        <v>91</v>
      </c>
      <c r="C66" s="93">
        <v>23.82</v>
      </c>
      <c r="D66" s="94">
        <v>95</v>
      </c>
      <c r="E66" s="70"/>
      <c r="F66" s="71"/>
      <c r="G66" s="72"/>
      <c r="H66" s="73"/>
      <c r="I66" s="74"/>
      <c r="J66" s="75"/>
      <c r="K66" s="102">
        <f t="shared" si="2"/>
        <v>23.82</v>
      </c>
      <c r="L66" s="5"/>
    </row>
    <row r="67" spans="1:12" ht="12.75">
      <c r="A67" s="76">
        <v>89</v>
      </c>
      <c r="B67" s="90" t="s">
        <v>92</v>
      </c>
      <c r="C67" s="96">
        <v>551.15</v>
      </c>
      <c r="D67" s="94">
        <v>2301</v>
      </c>
      <c r="E67" s="70"/>
      <c r="F67" s="71"/>
      <c r="G67" s="72"/>
      <c r="H67" s="73"/>
      <c r="I67" s="74"/>
      <c r="J67" s="75"/>
      <c r="K67" s="102">
        <f t="shared" si="2"/>
        <v>551.15</v>
      </c>
      <c r="L67" s="5"/>
    </row>
    <row r="68" spans="1:12" ht="12.75">
      <c r="A68" s="76">
        <v>89</v>
      </c>
      <c r="B68" s="90" t="s">
        <v>93</v>
      </c>
      <c r="C68" s="93">
        <v>59.96</v>
      </c>
      <c r="D68" s="94">
        <v>556</v>
      </c>
      <c r="E68" s="70"/>
      <c r="F68" s="71"/>
      <c r="G68" s="72"/>
      <c r="H68" s="73"/>
      <c r="I68" s="74"/>
      <c r="J68" s="75"/>
      <c r="K68" s="102">
        <f t="shared" si="2"/>
        <v>59.96</v>
      </c>
      <c r="L68" s="5"/>
    </row>
    <row r="69" spans="1:12" ht="12.75">
      <c r="A69" s="76">
        <v>89</v>
      </c>
      <c r="B69" s="90" t="s">
        <v>94</v>
      </c>
      <c r="C69" s="93">
        <v>58.58</v>
      </c>
      <c r="D69" s="100">
        <v>539</v>
      </c>
      <c r="E69" s="70"/>
      <c r="F69" s="71"/>
      <c r="G69" s="72"/>
      <c r="H69" s="73"/>
      <c r="I69" s="74"/>
      <c r="J69" s="75"/>
      <c r="K69" s="102">
        <f t="shared" si="2"/>
        <v>58.58</v>
      </c>
      <c r="L69" s="5"/>
    </row>
    <row r="70" spans="1:12" ht="12.75">
      <c r="A70" s="76">
        <v>89</v>
      </c>
      <c r="B70" s="90" t="s">
        <v>95</v>
      </c>
      <c r="C70" s="93">
        <v>212.29</v>
      </c>
      <c r="D70" s="94">
        <v>2433</v>
      </c>
      <c r="E70" s="70"/>
      <c r="F70" s="71"/>
      <c r="G70" s="72"/>
      <c r="H70" s="73"/>
      <c r="I70" s="74"/>
      <c r="J70" s="75"/>
      <c r="K70" s="102">
        <f t="shared" si="2"/>
        <v>212.29</v>
      </c>
      <c r="L70" s="5"/>
    </row>
    <row r="71" spans="1:12" ht="12.75">
      <c r="A71" s="76">
        <v>89</v>
      </c>
      <c r="B71" s="90" t="s">
        <v>96</v>
      </c>
      <c r="C71" s="93">
        <v>15.01</v>
      </c>
      <c r="D71" s="94">
        <v>0</v>
      </c>
      <c r="E71" s="70"/>
      <c r="F71" s="71"/>
      <c r="G71" s="72"/>
      <c r="H71" s="73"/>
      <c r="I71" s="74"/>
      <c r="J71" s="75"/>
      <c r="K71" s="102">
        <f t="shared" si="2"/>
        <v>15.01</v>
      </c>
      <c r="L71" s="5"/>
    </row>
    <row r="72" spans="1:12" ht="12.75">
      <c r="A72" s="76">
        <v>89</v>
      </c>
      <c r="B72" s="90" t="s">
        <v>97</v>
      </c>
      <c r="C72" s="93">
        <v>497.36</v>
      </c>
      <c r="D72" s="94">
        <v>4315</v>
      </c>
      <c r="E72" s="70"/>
      <c r="F72" s="71"/>
      <c r="G72" s="72"/>
      <c r="H72" s="73"/>
      <c r="I72" s="74"/>
      <c r="J72" s="75"/>
      <c r="K72" s="102">
        <f t="shared" si="2"/>
        <v>497.36</v>
      </c>
      <c r="L72" s="5"/>
    </row>
    <row r="73" spans="1:12" ht="12.75">
      <c r="A73" s="76">
        <v>89</v>
      </c>
      <c r="B73" s="90" t="s">
        <v>98</v>
      </c>
      <c r="C73" s="93">
        <v>20.92</v>
      </c>
      <c r="D73" s="94">
        <v>75</v>
      </c>
      <c r="E73" s="70"/>
      <c r="F73" s="71"/>
      <c r="G73" s="72"/>
      <c r="H73" s="73"/>
      <c r="I73" s="74"/>
      <c r="J73" s="75"/>
      <c r="K73" s="102">
        <f t="shared" si="2"/>
        <v>20.92</v>
      </c>
      <c r="L73" s="5"/>
    </row>
    <row r="74" spans="1:12" ht="12.75">
      <c r="A74" s="76">
        <v>89</v>
      </c>
      <c r="B74" s="90" t="s">
        <v>99</v>
      </c>
      <c r="C74" s="93">
        <v>15.24</v>
      </c>
      <c r="D74" s="100">
        <v>5</v>
      </c>
      <c r="E74" s="70"/>
      <c r="F74" s="71"/>
      <c r="G74" s="72"/>
      <c r="H74" s="73"/>
      <c r="I74" s="74"/>
      <c r="J74" s="75"/>
      <c r="K74" s="102">
        <f t="shared" si="2"/>
        <v>15.24</v>
      </c>
      <c r="L74" s="5"/>
    </row>
    <row r="75" spans="1:12" ht="12.75">
      <c r="A75" s="76">
        <v>89</v>
      </c>
      <c r="B75" s="90" t="s">
        <v>100</v>
      </c>
      <c r="C75" s="93">
        <v>1575.62</v>
      </c>
      <c r="D75" s="100">
        <v>14664</v>
      </c>
      <c r="E75" s="70"/>
      <c r="F75" s="71"/>
      <c r="G75" s="72"/>
      <c r="H75" s="73"/>
      <c r="I75" s="74"/>
      <c r="J75" s="75"/>
      <c r="K75" s="102">
        <f t="shared" si="2"/>
        <v>1575.62</v>
      </c>
      <c r="L75" s="5"/>
    </row>
    <row r="76" spans="1:12" ht="12.75">
      <c r="A76" s="76">
        <v>89</v>
      </c>
      <c r="B76" s="90" t="s">
        <v>101</v>
      </c>
      <c r="C76" s="93">
        <v>29.6</v>
      </c>
      <c r="D76" s="94">
        <v>182</v>
      </c>
      <c r="E76" s="70"/>
      <c r="F76" s="71"/>
      <c r="G76" s="72"/>
      <c r="H76" s="73"/>
      <c r="I76" s="74"/>
      <c r="J76" s="75"/>
      <c r="K76" s="102">
        <f t="shared" si="2"/>
        <v>29.6</v>
      </c>
      <c r="L76" s="5"/>
    </row>
    <row r="77" spans="1:12" ht="12.75">
      <c r="A77" s="76">
        <v>89</v>
      </c>
      <c r="B77" s="90" t="s">
        <v>102</v>
      </c>
      <c r="C77" s="93">
        <v>50.59</v>
      </c>
      <c r="D77" s="94">
        <v>471</v>
      </c>
      <c r="E77" s="70"/>
      <c r="F77" s="71"/>
      <c r="G77" s="72"/>
      <c r="H77" s="73"/>
      <c r="I77" s="74"/>
      <c r="J77" s="75"/>
      <c r="K77" s="102">
        <f t="shared" si="2"/>
        <v>50.59</v>
      </c>
      <c r="L77" s="5"/>
    </row>
    <row r="78" spans="1:12" ht="12.75">
      <c r="A78" s="76">
        <v>89</v>
      </c>
      <c r="B78" s="90" t="s">
        <v>103</v>
      </c>
      <c r="C78" s="93">
        <v>194.92</v>
      </c>
      <c r="D78" s="94">
        <v>2219</v>
      </c>
      <c r="E78" s="70"/>
      <c r="F78" s="71"/>
      <c r="G78" s="72"/>
      <c r="H78" s="73"/>
      <c r="I78" s="74"/>
      <c r="J78" s="75"/>
      <c r="K78" s="102">
        <f t="shared" si="2"/>
        <v>194.92</v>
      </c>
      <c r="L78" s="5"/>
    </row>
    <row r="79" spans="1:12" ht="12.75">
      <c r="A79" s="76">
        <v>89</v>
      </c>
      <c r="B79" s="90" t="s">
        <v>104</v>
      </c>
      <c r="C79" s="93">
        <v>14.93</v>
      </c>
      <c r="D79" s="94">
        <v>1</v>
      </c>
      <c r="E79" s="70"/>
      <c r="F79" s="71"/>
      <c r="G79" s="72"/>
      <c r="H79" s="73"/>
      <c r="I79" s="74"/>
      <c r="J79" s="75"/>
      <c r="K79" s="102">
        <f t="shared" si="2"/>
        <v>14.93</v>
      </c>
      <c r="L79" s="5"/>
    </row>
    <row r="80" spans="1:12" ht="12.75">
      <c r="A80" s="76">
        <v>89</v>
      </c>
      <c r="B80" s="90" t="s">
        <v>105</v>
      </c>
      <c r="C80" s="93">
        <v>1129.34</v>
      </c>
      <c r="D80" s="94">
        <v>14197</v>
      </c>
      <c r="E80" s="70"/>
      <c r="F80" s="71"/>
      <c r="G80" s="72"/>
      <c r="H80" s="73"/>
      <c r="I80" s="74"/>
      <c r="J80" s="75"/>
      <c r="K80" s="102">
        <f t="shared" si="2"/>
        <v>1129.34</v>
      </c>
      <c r="L80" s="5"/>
    </row>
    <row r="81" spans="1:12" ht="12.75">
      <c r="A81" s="76">
        <v>89</v>
      </c>
      <c r="B81" s="90" t="s">
        <v>107</v>
      </c>
      <c r="C81" s="101">
        <v>239.22</v>
      </c>
      <c r="D81" s="94">
        <v>2765</v>
      </c>
      <c r="E81" s="70"/>
      <c r="F81" s="71"/>
      <c r="G81" s="72"/>
      <c r="H81" s="73"/>
      <c r="I81" s="74"/>
      <c r="J81" s="75"/>
      <c r="K81" s="102">
        <f t="shared" si="2"/>
        <v>239.22</v>
      </c>
      <c r="L81" s="5"/>
    </row>
    <row r="82" spans="1:12" ht="12.75">
      <c r="A82" s="76">
        <v>89</v>
      </c>
      <c r="B82" s="90" t="s">
        <v>108</v>
      </c>
      <c r="C82" s="93">
        <v>29.44</v>
      </c>
      <c r="D82" s="94">
        <v>106</v>
      </c>
      <c r="E82" s="70"/>
      <c r="F82" s="71"/>
      <c r="G82" s="72"/>
      <c r="H82" s="73"/>
      <c r="I82" s="74"/>
      <c r="J82" s="75"/>
      <c r="K82" s="102">
        <f t="shared" si="2"/>
        <v>29.44</v>
      </c>
      <c r="L82" s="5"/>
    </row>
    <row r="83" spans="1:12" ht="12.75">
      <c r="A83" s="76">
        <v>89</v>
      </c>
      <c r="B83" s="90" t="s">
        <v>179</v>
      </c>
      <c r="C83" s="93">
        <v>77.09</v>
      </c>
      <c r="D83" s="94">
        <v>321</v>
      </c>
      <c r="E83" s="70"/>
      <c r="F83" s="71"/>
      <c r="G83" s="72"/>
      <c r="H83" s="73"/>
      <c r="I83" s="74"/>
      <c r="J83" s="75"/>
      <c r="K83" s="102">
        <f t="shared" si="2"/>
        <v>77.09</v>
      </c>
      <c r="L83" s="5"/>
    </row>
    <row r="84" spans="1:12" ht="12.75">
      <c r="A84" s="76">
        <v>89</v>
      </c>
      <c r="B84" s="90" t="s">
        <v>106</v>
      </c>
      <c r="C84" s="93">
        <v>93.27</v>
      </c>
      <c r="D84" s="94">
        <v>951</v>
      </c>
      <c r="E84" s="70"/>
      <c r="F84" s="71"/>
      <c r="G84" s="72"/>
      <c r="H84" s="73"/>
      <c r="I84" s="74"/>
      <c r="J84" s="75"/>
      <c r="K84" s="102">
        <f t="shared" si="2"/>
        <v>93.27</v>
      </c>
      <c r="L84" s="5"/>
    </row>
    <row r="85" spans="1:11" ht="12.75">
      <c r="A85" s="58">
        <v>5242</v>
      </c>
      <c r="B85" s="90" t="s">
        <v>134</v>
      </c>
      <c r="C85" s="93">
        <v>156.93</v>
      </c>
      <c r="D85" s="94">
        <v>1224</v>
      </c>
      <c r="E85" s="70"/>
      <c r="F85" s="71"/>
      <c r="G85" s="72"/>
      <c r="H85" s="73"/>
      <c r="I85" s="74"/>
      <c r="J85" s="75"/>
      <c r="K85" s="102">
        <f t="shared" si="2"/>
        <v>156.93</v>
      </c>
    </row>
    <row r="86" spans="1:11" ht="12.75">
      <c r="A86" s="58">
        <v>5242</v>
      </c>
      <c r="B86" s="90" t="s">
        <v>161</v>
      </c>
      <c r="C86" s="91">
        <v>168.53</v>
      </c>
      <c r="D86" s="92">
        <v>2080</v>
      </c>
      <c r="E86" s="67"/>
      <c r="F86" s="71"/>
      <c r="G86" s="72"/>
      <c r="H86" s="73"/>
      <c r="I86" s="74"/>
      <c r="J86" s="75"/>
      <c r="K86" s="102">
        <f t="shared" si="2"/>
        <v>168.53</v>
      </c>
    </row>
    <row r="87" spans="1:11" ht="12.75">
      <c r="A87" s="58">
        <v>5242</v>
      </c>
      <c r="B87" s="104" t="s">
        <v>162</v>
      </c>
      <c r="C87" s="91">
        <v>63.77</v>
      </c>
      <c r="D87" s="92">
        <v>662</v>
      </c>
      <c r="E87" s="70"/>
      <c r="F87" s="71"/>
      <c r="G87" s="72"/>
      <c r="H87" s="73"/>
      <c r="I87" s="74"/>
      <c r="J87" s="75"/>
      <c r="K87" s="102">
        <f t="shared" si="2"/>
        <v>63.77</v>
      </c>
    </row>
    <row r="88" spans="1:11" ht="12.75">
      <c r="A88" s="58">
        <v>5242</v>
      </c>
      <c r="B88" s="90" t="s">
        <v>187</v>
      </c>
      <c r="C88" s="91">
        <v>70.6</v>
      </c>
      <c r="D88" s="97">
        <v>636</v>
      </c>
      <c r="E88" s="70"/>
      <c r="F88" s="71"/>
      <c r="G88" s="72"/>
      <c r="H88" s="73"/>
      <c r="I88" s="74"/>
      <c r="J88" s="75"/>
      <c r="K88" s="102">
        <f t="shared" si="2"/>
        <v>70.6</v>
      </c>
    </row>
    <row r="89" spans="1:11" ht="12.75">
      <c r="A89" s="58">
        <v>5242</v>
      </c>
      <c r="B89" s="90" t="s">
        <v>135</v>
      </c>
      <c r="C89" s="91">
        <v>7.4</v>
      </c>
      <c r="D89" s="92">
        <v>38</v>
      </c>
      <c r="E89" s="70"/>
      <c r="F89" s="71"/>
      <c r="G89" s="72"/>
      <c r="H89" s="73"/>
      <c r="I89" s="74"/>
      <c r="J89" s="75"/>
      <c r="K89" s="102">
        <f t="shared" si="2"/>
        <v>7.4</v>
      </c>
    </row>
    <row r="90" spans="1:11" ht="12.75">
      <c r="A90" s="58">
        <v>5242</v>
      </c>
      <c r="B90" s="90" t="s">
        <v>198</v>
      </c>
      <c r="C90" s="91">
        <v>204.59</v>
      </c>
      <c r="D90" s="90">
        <v>2583</v>
      </c>
      <c r="E90" s="70"/>
      <c r="F90" s="71"/>
      <c r="G90" s="72"/>
      <c r="H90" s="73"/>
      <c r="I90" s="74"/>
      <c r="J90" s="75"/>
      <c r="K90" s="102">
        <f t="shared" si="2"/>
        <v>204.59</v>
      </c>
    </row>
    <row r="91" spans="1:11" ht="12.75">
      <c r="A91" s="58">
        <v>5242</v>
      </c>
      <c r="B91" s="90" t="s">
        <v>160</v>
      </c>
      <c r="C91" s="91">
        <v>40.33</v>
      </c>
      <c r="D91" s="92">
        <v>209</v>
      </c>
      <c r="E91" s="70"/>
      <c r="F91" s="71"/>
      <c r="G91" s="72"/>
      <c r="H91" s="73"/>
      <c r="I91" s="74"/>
      <c r="J91" s="75"/>
      <c r="K91" s="102">
        <f t="shared" si="2"/>
        <v>40.33</v>
      </c>
    </row>
    <row r="92" spans="1:11" ht="12.75">
      <c r="A92" s="58">
        <v>5242</v>
      </c>
      <c r="B92" s="90" t="s">
        <v>136</v>
      </c>
      <c r="C92" s="91">
        <v>46.97</v>
      </c>
      <c r="D92" s="92">
        <v>461</v>
      </c>
      <c r="E92" s="70"/>
      <c r="F92" s="71"/>
      <c r="G92" s="72"/>
      <c r="H92" s="73"/>
      <c r="I92" s="74"/>
      <c r="J92" s="75"/>
      <c r="K92" s="102">
        <f t="shared" si="2"/>
        <v>46.97</v>
      </c>
    </row>
    <row r="93" spans="1:11" ht="12.75">
      <c r="A93" s="58">
        <v>5242</v>
      </c>
      <c r="B93" s="90" t="s">
        <v>137</v>
      </c>
      <c r="C93" s="91">
        <v>303.49</v>
      </c>
      <c r="D93" s="92">
        <v>3920</v>
      </c>
      <c r="E93" s="70"/>
      <c r="F93" s="71"/>
      <c r="G93" s="72"/>
      <c r="H93" s="73"/>
      <c r="I93" s="74"/>
      <c r="J93" s="75"/>
      <c r="K93" s="102">
        <f t="shared" si="2"/>
        <v>303.49</v>
      </c>
    </row>
    <row r="94" spans="1:11" ht="12.75">
      <c r="A94" s="58">
        <v>5242</v>
      </c>
      <c r="B94" s="90" t="s">
        <v>138</v>
      </c>
      <c r="C94" s="91">
        <v>37.63</v>
      </c>
      <c r="D94" s="92">
        <v>171</v>
      </c>
      <c r="E94" s="70"/>
      <c r="F94" s="71"/>
      <c r="G94" s="72"/>
      <c r="H94" s="73"/>
      <c r="I94" s="74"/>
      <c r="J94" s="75"/>
      <c r="K94" s="102">
        <f t="shared" si="2"/>
        <v>37.63</v>
      </c>
    </row>
    <row r="95" spans="1:11" ht="12.75">
      <c r="A95" s="58">
        <v>5242</v>
      </c>
      <c r="B95" s="90" t="s">
        <v>185</v>
      </c>
      <c r="C95" s="91">
        <v>135.56</v>
      </c>
      <c r="D95" s="92">
        <v>1552</v>
      </c>
      <c r="E95" s="70"/>
      <c r="F95" s="71"/>
      <c r="G95" s="72"/>
      <c r="H95" s="73"/>
      <c r="I95" s="74"/>
      <c r="J95" s="75"/>
      <c r="K95" s="102">
        <f t="shared" si="2"/>
        <v>135.56</v>
      </c>
    </row>
    <row r="96" spans="1:11" ht="12.75">
      <c r="A96" s="58">
        <v>5242</v>
      </c>
      <c r="B96" s="90" t="s">
        <v>139</v>
      </c>
      <c r="C96" s="91">
        <v>235.55</v>
      </c>
      <c r="D96" s="92">
        <v>3120</v>
      </c>
      <c r="E96" s="70"/>
      <c r="F96" s="71"/>
      <c r="G96" s="72"/>
      <c r="H96" s="73"/>
      <c r="I96" s="74"/>
      <c r="J96" s="75"/>
      <c r="K96" s="102">
        <f t="shared" si="2"/>
        <v>235.55</v>
      </c>
    </row>
    <row r="97" spans="1:11" ht="12.75">
      <c r="A97" s="58">
        <v>5242</v>
      </c>
      <c r="B97" s="90" t="s">
        <v>163</v>
      </c>
      <c r="C97" s="91">
        <v>19.49</v>
      </c>
      <c r="D97" s="92">
        <v>79</v>
      </c>
      <c r="E97" s="70"/>
      <c r="F97" s="71"/>
      <c r="G97" s="72"/>
      <c r="H97" s="73"/>
      <c r="I97" s="74"/>
      <c r="J97" s="75"/>
      <c r="K97" s="102">
        <f t="shared" si="2"/>
        <v>19.49</v>
      </c>
    </row>
    <row r="98" spans="1:11" ht="12.75">
      <c r="A98" s="58">
        <v>5242</v>
      </c>
      <c r="B98" s="90" t="s">
        <v>140</v>
      </c>
      <c r="C98" s="91">
        <v>7.25</v>
      </c>
      <c r="D98" s="92">
        <v>38</v>
      </c>
      <c r="E98" s="70"/>
      <c r="F98" s="71"/>
      <c r="G98" s="72"/>
      <c r="H98" s="73"/>
      <c r="I98" s="74"/>
      <c r="J98" s="75"/>
      <c r="K98" s="102">
        <f t="shared" si="2"/>
        <v>7.25</v>
      </c>
    </row>
    <row r="99" spans="1:11" ht="12.75">
      <c r="A99" s="58">
        <v>5242</v>
      </c>
      <c r="B99" s="90" t="s">
        <v>141</v>
      </c>
      <c r="C99" s="91">
        <v>13.18</v>
      </c>
      <c r="D99" s="97">
        <v>101</v>
      </c>
      <c r="E99" s="70"/>
      <c r="F99" s="71"/>
      <c r="G99" s="72"/>
      <c r="H99" s="73"/>
      <c r="I99" s="74"/>
      <c r="J99" s="75"/>
      <c r="K99" s="102">
        <f t="shared" si="2"/>
        <v>13.18</v>
      </c>
    </row>
    <row r="100" spans="1:11" ht="12.75">
      <c r="A100" s="58">
        <v>5242</v>
      </c>
      <c r="B100" s="90" t="s">
        <v>142</v>
      </c>
      <c r="C100" s="98">
        <v>13.18</v>
      </c>
      <c r="D100" s="92">
        <v>101</v>
      </c>
      <c r="E100" s="70"/>
      <c r="F100" s="71"/>
      <c r="G100" s="72"/>
      <c r="H100" s="73"/>
      <c r="I100" s="74"/>
      <c r="J100" s="75"/>
      <c r="K100" s="102">
        <f t="shared" si="2"/>
        <v>13.18</v>
      </c>
    </row>
    <row r="101" spans="1:11" ht="12.75">
      <c r="A101" s="58">
        <v>5242</v>
      </c>
      <c r="B101" s="90" t="s">
        <v>143</v>
      </c>
      <c r="C101" s="91">
        <v>13.18</v>
      </c>
      <c r="D101" s="92">
        <v>101</v>
      </c>
      <c r="E101" s="70"/>
      <c r="F101" s="71"/>
      <c r="G101" s="72"/>
      <c r="H101" s="73"/>
      <c r="I101" s="74"/>
      <c r="J101" s="75"/>
      <c r="K101" s="102">
        <f t="shared" si="2"/>
        <v>13.18</v>
      </c>
    </row>
    <row r="102" spans="1:11" ht="12.75">
      <c r="A102" s="58">
        <v>5242</v>
      </c>
      <c r="B102" s="90" t="s">
        <v>144</v>
      </c>
      <c r="C102" s="91">
        <v>13.18</v>
      </c>
      <c r="D102" s="92">
        <v>101</v>
      </c>
      <c r="E102" s="70"/>
      <c r="F102" s="71"/>
      <c r="G102" s="72"/>
      <c r="H102" s="73"/>
      <c r="I102" s="74"/>
      <c r="J102" s="75"/>
      <c r="K102" s="102">
        <f t="shared" si="2"/>
        <v>13.18</v>
      </c>
    </row>
    <row r="103" spans="1:11" ht="12.75">
      <c r="A103" s="58">
        <v>5242</v>
      </c>
      <c r="B103" s="90" t="s">
        <v>145</v>
      </c>
      <c r="C103" s="91">
        <v>13.18</v>
      </c>
      <c r="D103" s="92">
        <v>101</v>
      </c>
      <c r="E103" s="70"/>
      <c r="F103" s="71"/>
      <c r="G103" s="72"/>
      <c r="H103" s="73"/>
      <c r="I103" s="74"/>
      <c r="J103" s="75"/>
      <c r="K103" s="102">
        <f t="shared" si="2"/>
        <v>13.18</v>
      </c>
    </row>
    <row r="104" spans="1:11" ht="12.75">
      <c r="A104" s="58">
        <v>5242</v>
      </c>
      <c r="B104" s="90" t="s">
        <v>146</v>
      </c>
      <c r="C104" s="91">
        <v>7.4</v>
      </c>
      <c r="D104" s="92">
        <v>38</v>
      </c>
      <c r="E104" s="70"/>
      <c r="F104" s="71"/>
      <c r="G104" s="72"/>
      <c r="H104" s="73"/>
      <c r="I104" s="74"/>
      <c r="J104" s="75"/>
      <c r="K104" s="102">
        <f t="shared" si="2"/>
        <v>7.4</v>
      </c>
    </row>
    <row r="105" spans="1:11" ht="12.75">
      <c r="A105" s="58">
        <v>5242</v>
      </c>
      <c r="B105" s="104" t="s">
        <v>164</v>
      </c>
      <c r="C105" s="91">
        <v>36.2</v>
      </c>
      <c r="D105" s="92">
        <v>309</v>
      </c>
      <c r="E105" s="70"/>
      <c r="F105" s="71"/>
      <c r="G105" s="72"/>
      <c r="H105" s="73"/>
      <c r="I105" s="74"/>
      <c r="J105" s="75"/>
      <c r="K105" s="102">
        <f t="shared" si="2"/>
        <v>36.2</v>
      </c>
    </row>
    <row r="106" spans="1:11" ht="12.75">
      <c r="A106" s="58">
        <v>5242</v>
      </c>
      <c r="B106" s="90" t="s">
        <v>147</v>
      </c>
      <c r="C106" s="91">
        <v>161.87</v>
      </c>
      <c r="D106" s="92">
        <v>1658</v>
      </c>
      <c r="E106" s="70"/>
      <c r="F106" s="71"/>
      <c r="G106" s="72"/>
      <c r="H106" s="73"/>
      <c r="I106" s="74"/>
      <c r="J106" s="75"/>
      <c r="K106" s="102">
        <f t="shared" si="2"/>
        <v>161.87</v>
      </c>
    </row>
    <row r="107" spans="1:11" ht="12.75">
      <c r="A107" s="58">
        <v>5242</v>
      </c>
      <c r="B107" s="90" t="s">
        <v>148</v>
      </c>
      <c r="C107" s="91">
        <v>127.9</v>
      </c>
      <c r="D107" s="92">
        <v>1444</v>
      </c>
      <c r="E107" s="70"/>
      <c r="F107" s="71"/>
      <c r="G107" s="72"/>
      <c r="H107" s="73"/>
      <c r="I107" s="74"/>
      <c r="J107" s="75"/>
      <c r="K107" s="102">
        <f t="shared" si="2"/>
        <v>127.9</v>
      </c>
    </row>
    <row r="108" spans="1:11" ht="12.75">
      <c r="A108" s="58">
        <v>5242</v>
      </c>
      <c r="B108" s="90" t="s">
        <v>165</v>
      </c>
      <c r="C108" s="91">
        <v>14.28</v>
      </c>
      <c r="D108" s="92">
        <v>0</v>
      </c>
      <c r="E108" s="70"/>
      <c r="F108" s="71"/>
      <c r="G108" s="72"/>
      <c r="H108" s="73"/>
      <c r="I108" s="74"/>
      <c r="J108" s="75"/>
      <c r="K108" s="102">
        <f t="shared" si="2"/>
        <v>14.28</v>
      </c>
    </row>
    <row r="109" spans="1:11" ht="12.75">
      <c r="A109" s="58">
        <v>5242</v>
      </c>
      <c r="B109" s="90" t="s">
        <v>166</v>
      </c>
      <c r="C109" s="91">
        <v>17.83</v>
      </c>
      <c r="D109" s="92">
        <v>50</v>
      </c>
      <c r="E109" s="70"/>
      <c r="F109" s="71"/>
      <c r="G109" s="72"/>
      <c r="H109" s="73"/>
      <c r="I109" s="74"/>
      <c r="J109" s="75"/>
      <c r="K109" s="102">
        <f t="shared" si="2"/>
        <v>17.83</v>
      </c>
    </row>
    <row r="110" spans="1:11" ht="12.75">
      <c r="A110" s="58">
        <v>5242</v>
      </c>
      <c r="B110" s="90" t="s">
        <v>167</v>
      </c>
      <c r="C110" s="91">
        <v>14.28</v>
      </c>
      <c r="D110" s="92">
        <v>0</v>
      </c>
      <c r="E110" s="70"/>
      <c r="F110" s="71"/>
      <c r="G110" s="72"/>
      <c r="H110" s="73"/>
      <c r="I110" s="74"/>
      <c r="J110" s="75"/>
      <c r="K110" s="102">
        <f t="shared" si="2"/>
        <v>14.28</v>
      </c>
    </row>
    <row r="111" spans="1:11" ht="12.75">
      <c r="A111" s="58">
        <v>5242</v>
      </c>
      <c r="B111" s="90" t="s">
        <v>191</v>
      </c>
      <c r="C111" s="91">
        <v>56.7</v>
      </c>
      <c r="D111" s="92">
        <v>440</v>
      </c>
      <c r="E111" s="70"/>
      <c r="F111" s="71"/>
      <c r="G111" s="72"/>
      <c r="H111" s="73"/>
      <c r="I111" s="74"/>
      <c r="J111" s="75"/>
      <c r="K111" s="102">
        <f t="shared" si="2"/>
        <v>56.7</v>
      </c>
    </row>
    <row r="112" spans="1:11" ht="12.75">
      <c r="A112" s="58">
        <v>5242</v>
      </c>
      <c r="B112" s="90" t="s">
        <v>168</v>
      </c>
      <c r="C112" s="91">
        <v>14.28</v>
      </c>
      <c r="D112" s="97">
        <v>0</v>
      </c>
      <c r="E112" s="70"/>
      <c r="F112" s="71"/>
      <c r="G112" s="72"/>
      <c r="H112" s="73"/>
      <c r="I112" s="74"/>
      <c r="J112" s="75"/>
      <c r="K112" s="102">
        <f aca="true" t="shared" si="3" ref="K112:K138">C112</f>
        <v>14.28</v>
      </c>
    </row>
    <row r="113" spans="1:11" ht="12.75">
      <c r="A113" s="58">
        <v>5242</v>
      </c>
      <c r="B113" s="90" t="s">
        <v>169</v>
      </c>
      <c r="C113" s="91">
        <v>14.28</v>
      </c>
      <c r="D113" s="92">
        <v>0</v>
      </c>
      <c r="E113" s="70"/>
      <c r="F113" s="71"/>
      <c r="G113" s="72"/>
      <c r="H113" s="73"/>
      <c r="I113" s="74"/>
      <c r="J113" s="75"/>
      <c r="K113" s="102">
        <f t="shared" si="3"/>
        <v>14.28</v>
      </c>
    </row>
    <row r="114" spans="1:11" ht="12.75">
      <c r="A114" s="58">
        <v>5242</v>
      </c>
      <c r="B114" s="90" t="s">
        <v>170</v>
      </c>
      <c r="C114" s="91">
        <v>14.28</v>
      </c>
      <c r="D114" s="92">
        <v>0</v>
      </c>
      <c r="E114" s="70"/>
      <c r="F114" s="71"/>
      <c r="G114" s="72"/>
      <c r="H114" s="73"/>
      <c r="I114" s="74"/>
      <c r="J114" s="75"/>
      <c r="K114" s="102">
        <f t="shared" si="3"/>
        <v>14.28</v>
      </c>
    </row>
    <row r="115" spans="1:11" ht="12.75">
      <c r="A115" s="58">
        <v>5242</v>
      </c>
      <c r="B115" s="90" t="s">
        <v>171</v>
      </c>
      <c r="C115" s="91">
        <v>37.15</v>
      </c>
      <c r="D115" s="92">
        <v>333</v>
      </c>
      <c r="E115" s="70"/>
      <c r="F115" s="71"/>
      <c r="G115" s="72"/>
      <c r="H115" s="73"/>
      <c r="I115" s="74"/>
      <c r="J115" s="75"/>
      <c r="K115" s="102">
        <f t="shared" si="3"/>
        <v>37.15</v>
      </c>
    </row>
    <row r="116" spans="1:11" ht="12.75">
      <c r="A116" s="58">
        <v>5242</v>
      </c>
      <c r="B116" s="90" t="s">
        <v>172</v>
      </c>
      <c r="C116" s="91">
        <v>14</v>
      </c>
      <c r="D116" s="92">
        <v>0</v>
      </c>
      <c r="E116" s="70"/>
      <c r="F116" s="71"/>
      <c r="G116" s="72"/>
      <c r="H116" s="73"/>
      <c r="I116" s="74"/>
      <c r="J116" s="75"/>
      <c r="K116" s="102">
        <f t="shared" si="3"/>
        <v>14</v>
      </c>
    </row>
    <row r="117" spans="1:11" ht="12.75">
      <c r="A117" s="58">
        <v>5242</v>
      </c>
      <c r="B117" s="90" t="s">
        <v>188</v>
      </c>
      <c r="C117" s="91">
        <v>836.09</v>
      </c>
      <c r="D117" s="92">
        <v>9960</v>
      </c>
      <c r="E117" s="70"/>
      <c r="F117" s="71"/>
      <c r="G117" s="72"/>
      <c r="H117" s="73"/>
      <c r="I117" s="74"/>
      <c r="J117" s="75"/>
      <c r="K117" s="102">
        <f t="shared" si="3"/>
        <v>836.09</v>
      </c>
    </row>
    <row r="118" spans="1:11" ht="12.75">
      <c r="A118" s="58">
        <v>5242</v>
      </c>
      <c r="B118" s="104" t="s">
        <v>189</v>
      </c>
      <c r="C118" s="91">
        <v>592.84</v>
      </c>
      <c r="D118" s="92">
        <v>8000</v>
      </c>
      <c r="E118" s="70"/>
      <c r="F118" s="71"/>
      <c r="G118" s="72"/>
      <c r="H118" s="73"/>
      <c r="I118" s="74"/>
      <c r="J118" s="75"/>
      <c r="K118" s="102">
        <f t="shared" si="3"/>
        <v>592.84</v>
      </c>
    </row>
    <row r="119" spans="1:11" ht="12.75">
      <c r="A119" s="58">
        <v>5242</v>
      </c>
      <c r="B119" s="90" t="s">
        <v>173</v>
      </c>
      <c r="C119" s="91">
        <v>14.28</v>
      </c>
      <c r="D119" s="92">
        <v>0</v>
      </c>
      <c r="E119" s="70"/>
      <c r="F119" s="71"/>
      <c r="G119" s="72"/>
      <c r="H119" s="73"/>
      <c r="I119" s="74"/>
      <c r="J119" s="75"/>
      <c r="K119" s="102">
        <f t="shared" si="3"/>
        <v>14.28</v>
      </c>
    </row>
    <row r="120" spans="1:11" ht="12.75">
      <c r="A120" s="58">
        <v>5242</v>
      </c>
      <c r="B120" s="90" t="s">
        <v>174</v>
      </c>
      <c r="C120" s="91">
        <v>170.6</v>
      </c>
      <c r="D120" s="92">
        <v>2138</v>
      </c>
      <c r="E120" s="70"/>
      <c r="F120" s="71"/>
      <c r="G120" s="72"/>
      <c r="H120" s="73"/>
      <c r="I120" s="74"/>
      <c r="J120" s="75"/>
      <c r="K120" s="102">
        <f t="shared" si="3"/>
        <v>170.6</v>
      </c>
    </row>
    <row r="121" spans="1:11" ht="12.75">
      <c r="A121" s="58">
        <v>5242</v>
      </c>
      <c r="B121" s="90" t="s">
        <v>149</v>
      </c>
      <c r="C121" s="91">
        <v>18.83</v>
      </c>
      <c r="D121" s="92">
        <v>153</v>
      </c>
      <c r="E121" s="70"/>
      <c r="F121" s="71"/>
      <c r="G121" s="72"/>
      <c r="H121" s="73"/>
      <c r="I121" s="74"/>
      <c r="J121" s="75"/>
      <c r="K121" s="102">
        <f t="shared" si="3"/>
        <v>18.83</v>
      </c>
    </row>
    <row r="122" spans="1:11" ht="12.75">
      <c r="A122" s="58">
        <v>5242</v>
      </c>
      <c r="B122" s="90" t="s">
        <v>150</v>
      </c>
      <c r="C122" s="91">
        <v>35.58</v>
      </c>
      <c r="D122" s="92">
        <v>383</v>
      </c>
      <c r="E122" s="70"/>
      <c r="F122" s="71"/>
      <c r="G122" s="72"/>
      <c r="H122" s="73"/>
      <c r="I122" s="74"/>
      <c r="J122" s="75"/>
      <c r="K122" s="102">
        <f t="shared" si="3"/>
        <v>35.58</v>
      </c>
    </row>
    <row r="123" spans="1:11" ht="12.75">
      <c r="A123" s="58">
        <v>5242</v>
      </c>
      <c r="B123" s="90" t="s">
        <v>151</v>
      </c>
      <c r="C123" s="91">
        <v>35.58</v>
      </c>
      <c r="D123" s="92">
        <v>383</v>
      </c>
      <c r="E123" s="70"/>
      <c r="F123" s="71"/>
      <c r="G123" s="72"/>
      <c r="H123" s="73"/>
      <c r="I123" s="74"/>
      <c r="J123" s="75"/>
      <c r="K123" s="102">
        <f t="shared" si="3"/>
        <v>35.58</v>
      </c>
    </row>
    <row r="124" spans="1:11" ht="12.75">
      <c r="A124" s="58">
        <v>5242</v>
      </c>
      <c r="B124" s="90" t="s">
        <v>152</v>
      </c>
      <c r="C124" s="91">
        <v>18.83</v>
      </c>
      <c r="D124" s="92">
        <v>153</v>
      </c>
      <c r="E124" s="70"/>
      <c r="F124" s="71"/>
      <c r="G124" s="72"/>
      <c r="H124" s="73"/>
      <c r="I124" s="74"/>
      <c r="J124" s="75"/>
      <c r="K124" s="102">
        <f t="shared" si="3"/>
        <v>18.83</v>
      </c>
    </row>
    <row r="125" spans="1:11" ht="12.75">
      <c r="A125" s="58">
        <v>5242</v>
      </c>
      <c r="B125" s="90" t="s">
        <v>153</v>
      </c>
      <c r="C125" s="91">
        <v>18.83</v>
      </c>
      <c r="D125" s="92">
        <v>153</v>
      </c>
      <c r="E125" s="70"/>
      <c r="F125" s="71"/>
      <c r="G125" s="72"/>
      <c r="H125" s="73"/>
      <c r="I125" s="74"/>
      <c r="J125" s="75"/>
      <c r="K125" s="102">
        <f t="shared" si="3"/>
        <v>18.83</v>
      </c>
    </row>
    <row r="126" spans="1:11" ht="12.75">
      <c r="A126" s="58">
        <v>5242</v>
      </c>
      <c r="B126" s="90" t="s">
        <v>154</v>
      </c>
      <c r="C126" s="98">
        <v>18.83</v>
      </c>
      <c r="D126" s="92">
        <v>153</v>
      </c>
      <c r="E126" s="70"/>
      <c r="F126" s="71"/>
      <c r="G126" s="72"/>
      <c r="H126" s="73"/>
      <c r="I126" s="74"/>
      <c r="J126" s="75"/>
      <c r="K126" s="102">
        <f t="shared" si="3"/>
        <v>18.83</v>
      </c>
    </row>
    <row r="127" spans="1:11" ht="12.75">
      <c r="A127" s="58">
        <v>5242</v>
      </c>
      <c r="B127" s="90" t="s">
        <v>155</v>
      </c>
      <c r="C127" s="91">
        <v>8.31</v>
      </c>
      <c r="D127" s="92">
        <v>72</v>
      </c>
      <c r="E127" s="70"/>
      <c r="F127" s="71"/>
      <c r="G127" s="72"/>
      <c r="H127" s="73"/>
      <c r="I127" s="74"/>
      <c r="J127" s="75"/>
      <c r="K127" s="102">
        <f t="shared" si="3"/>
        <v>8.31</v>
      </c>
    </row>
    <row r="128" spans="1:11" ht="12.75">
      <c r="A128" s="58">
        <v>5242</v>
      </c>
      <c r="B128" s="90" t="s">
        <v>156</v>
      </c>
      <c r="C128" s="91">
        <v>8.31</v>
      </c>
      <c r="D128" s="92">
        <v>72</v>
      </c>
      <c r="E128" s="70"/>
      <c r="F128" s="71"/>
      <c r="G128" s="72"/>
      <c r="H128" s="73"/>
      <c r="I128" s="74"/>
      <c r="J128" s="75"/>
      <c r="K128" s="102">
        <f t="shared" si="3"/>
        <v>8.31</v>
      </c>
    </row>
    <row r="129" spans="1:11" ht="12.75">
      <c r="A129" s="58">
        <v>5242</v>
      </c>
      <c r="B129" s="90" t="s">
        <v>157</v>
      </c>
      <c r="C129" s="91">
        <v>8.31</v>
      </c>
      <c r="D129" s="92">
        <v>72</v>
      </c>
      <c r="E129" s="70"/>
      <c r="F129" s="71"/>
      <c r="G129" s="72"/>
      <c r="H129" s="73"/>
      <c r="I129" s="74"/>
      <c r="J129" s="75"/>
      <c r="K129" s="102">
        <f t="shared" si="3"/>
        <v>8.31</v>
      </c>
    </row>
    <row r="130" spans="1:11" ht="12.75">
      <c r="A130" s="58">
        <v>5242</v>
      </c>
      <c r="B130" s="90" t="s">
        <v>158</v>
      </c>
      <c r="C130" s="91">
        <v>8.31</v>
      </c>
      <c r="D130" s="92">
        <v>72</v>
      </c>
      <c r="E130" s="70"/>
      <c r="F130" s="71"/>
      <c r="G130" s="72"/>
      <c r="H130" s="73"/>
      <c r="I130" s="74"/>
      <c r="J130" s="75"/>
      <c r="K130" s="102">
        <f t="shared" si="3"/>
        <v>8.31</v>
      </c>
    </row>
    <row r="131" spans="1:11" ht="12.75">
      <c r="A131" s="58">
        <v>5242</v>
      </c>
      <c r="B131" s="90" t="s">
        <v>159</v>
      </c>
      <c r="C131" s="91">
        <v>8.31</v>
      </c>
      <c r="D131" s="92">
        <v>72</v>
      </c>
      <c r="E131" s="70"/>
      <c r="F131" s="71"/>
      <c r="G131" s="72"/>
      <c r="H131" s="73"/>
      <c r="I131" s="74"/>
      <c r="J131" s="75"/>
      <c r="K131" s="102">
        <f t="shared" si="3"/>
        <v>8.31</v>
      </c>
    </row>
    <row r="132" spans="1:11" ht="12.75">
      <c r="A132" s="58">
        <v>5242</v>
      </c>
      <c r="B132" s="90" t="s">
        <v>175</v>
      </c>
      <c r="C132" s="91">
        <v>1578.86</v>
      </c>
      <c r="D132" s="92">
        <v>20200</v>
      </c>
      <c r="E132" s="70"/>
      <c r="F132" s="71"/>
      <c r="G132" s="72"/>
      <c r="H132" s="73"/>
      <c r="I132" s="74"/>
      <c r="J132" s="75"/>
      <c r="K132" s="102">
        <f t="shared" si="3"/>
        <v>1578.86</v>
      </c>
    </row>
    <row r="133" spans="1:11" ht="12.75">
      <c r="A133" s="58">
        <v>5242</v>
      </c>
      <c r="B133" s="90" t="s">
        <v>176</v>
      </c>
      <c r="C133" s="91">
        <v>441.72</v>
      </c>
      <c r="D133" s="92">
        <v>5869</v>
      </c>
      <c r="E133" s="70"/>
      <c r="F133" s="71"/>
      <c r="G133" s="72"/>
      <c r="H133" s="73"/>
      <c r="I133" s="74"/>
      <c r="J133" s="75"/>
      <c r="K133" s="102">
        <f t="shared" si="3"/>
        <v>441.72</v>
      </c>
    </row>
    <row r="134" spans="1:11" ht="12.75">
      <c r="A134" s="58">
        <v>5242</v>
      </c>
      <c r="B134" s="90" t="s">
        <v>177</v>
      </c>
      <c r="C134" s="91">
        <v>37.05</v>
      </c>
      <c r="D134" s="92">
        <v>328</v>
      </c>
      <c r="E134" s="70"/>
      <c r="F134" s="71"/>
      <c r="G134" s="72"/>
      <c r="H134" s="73"/>
      <c r="I134" s="74"/>
      <c r="J134" s="75"/>
      <c r="K134" s="102">
        <f t="shared" si="3"/>
        <v>37.05</v>
      </c>
    </row>
    <row r="135" spans="1:11" ht="12.75">
      <c r="A135" s="58">
        <v>5242</v>
      </c>
      <c r="B135" s="90" t="s">
        <v>178</v>
      </c>
      <c r="C135" s="91">
        <v>15.68</v>
      </c>
      <c r="D135" s="92">
        <v>22</v>
      </c>
      <c r="E135" s="70"/>
      <c r="F135" s="71"/>
      <c r="G135" s="72"/>
      <c r="H135" s="73"/>
      <c r="I135" s="74"/>
      <c r="J135" s="75"/>
      <c r="K135" s="102">
        <f t="shared" si="3"/>
        <v>15.68</v>
      </c>
    </row>
    <row r="136" spans="1:11" ht="12.75">
      <c r="A136" s="58">
        <v>5242</v>
      </c>
      <c r="B136" s="90" t="s">
        <v>192</v>
      </c>
      <c r="C136" s="91">
        <v>14</v>
      </c>
      <c r="D136" s="92">
        <v>0</v>
      </c>
      <c r="E136" s="70"/>
      <c r="F136" s="71"/>
      <c r="G136" s="72"/>
      <c r="H136" s="73"/>
      <c r="I136" s="74"/>
      <c r="J136" s="75"/>
      <c r="K136" s="102">
        <f t="shared" si="3"/>
        <v>14</v>
      </c>
    </row>
    <row r="137" spans="1:11" ht="12.75">
      <c r="A137" s="58">
        <v>5242</v>
      </c>
      <c r="B137" s="90" t="s">
        <v>196</v>
      </c>
      <c r="C137" s="91">
        <v>89.41</v>
      </c>
      <c r="D137" s="92">
        <v>927</v>
      </c>
      <c r="E137" s="70"/>
      <c r="F137" s="71"/>
      <c r="G137" s="72"/>
      <c r="H137" s="73"/>
      <c r="I137" s="74"/>
      <c r="J137" s="75"/>
      <c r="K137" s="102">
        <f t="shared" si="3"/>
        <v>89.41</v>
      </c>
    </row>
    <row r="138" spans="1:11" ht="13.5" thickBot="1">
      <c r="A138" s="58">
        <v>5242</v>
      </c>
      <c r="B138" s="90" t="s">
        <v>197</v>
      </c>
      <c r="C138" s="91">
        <v>14.28</v>
      </c>
      <c r="D138" s="92">
        <v>0</v>
      </c>
      <c r="E138" s="70"/>
      <c r="F138" s="71"/>
      <c r="G138" s="72"/>
      <c r="H138" s="73"/>
      <c r="I138" s="74"/>
      <c r="J138" s="75"/>
      <c r="K138" s="102">
        <f t="shared" si="3"/>
        <v>14.28</v>
      </c>
    </row>
    <row r="139" spans="1:11" ht="13.5" hidden="1" thickBot="1">
      <c r="A139" s="32">
        <v>5242</v>
      </c>
      <c r="B139" s="80" t="s">
        <v>45</v>
      </c>
      <c r="C139" s="46">
        <v>0</v>
      </c>
      <c r="D139" s="47">
        <v>0</v>
      </c>
      <c r="E139" s="48"/>
      <c r="F139" s="49"/>
      <c r="G139" s="50"/>
      <c r="H139" s="51"/>
      <c r="I139" s="52"/>
      <c r="J139" s="53"/>
      <c r="K139" s="87">
        <f aca="true" t="shared" si="4" ref="K139:K155">C139+E139+G139+I139+J139</f>
        <v>0</v>
      </c>
    </row>
    <row r="140" spans="1:11" ht="13.5" hidden="1" thickBot="1">
      <c r="A140" s="32">
        <v>5242</v>
      </c>
      <c r="B140" s="80" t="s">
        <v>45</v>
      </c>
      <c r="C140" s="46">
        <v>0</v>
      </c>
      <c r="D140" s="47">
        <v>0</v>
      </c>
      <c r="E140" s="48"/>
      <c r="F140" s="49"/>
      <c r="G140" s="50"/>
      <c r="H140" s="51"/>
      <c r="I140" s="52"/>
      <c r="J140" s="53"/>
      <c r="K140" s="87">
        <f t="shared" si="4"/>
        <v>0</v>
      </c>
    </row>
    <row r="141" spans="1:11" ht="13.5" hidden="1" thickBot="1">
      <c r="A141" s="32">
        <v>5242</v>
      </c>
      <c r="B141" s="80" t="s">
        <v>45</v>
      </c>
      <c r="C141" s="46">
        <v>0</v>
      </c>
      <c r="D141" s="47">
        <v>0</v>
      </c>
      <c r="E141" s="48"/>
      <c r="F141" s="49"/>
      <c r="G141" s="50"/>
      <c r="H141" s="51"/>
      <c r="I141" s="52"/>
      <c r="J141" s="53"/>
      <c r="K141" s="87">
        <f t="shared" si="4"/>
        <v>0</v>
      </c>
    </row>
    <row r="142" spans="1:11" ht="13.5" hidden="1" thickBot="1">
      <c r="A142" s="32">
        <v>5242</v>
      </c>
      <c r="B142" s="80" t="s">
        <v>45</v>
      </c>
      <c r="C142" s="46">
        <v>0</v>
      </c>
      <c r="D142" s="47">
        <v>0</v>
      </c>
      <c r="E142" s="48"/>
      <c r="F142" s="49"/>
      <c r="G142" s="50"/>
      <c r="H142" s="51"/>
      <c r="I142" s="52"/>
      <c r="J142" s="53"/>
      <c r="K142" s="87">
        <f t="shared" si="4"/>
        <v>0</v>
      </c>
    </row>
    <row r="143" spans="1:11" ht="13.5" hidden="1" thickBot="1">
      <c r="A143" s="32">
        <v>5242</v>
      </c>
      <c r="B143" s="80" t="s">
        <v>45</v>
      </c>
      <c r="C143" s="46">
        <v>0</v>
      </c>
      <c r="D143" s="47">
        <v>0</v>
      </c>
      <c r="E143" s="48"/>
      <c r="F143" s="49"/>
      <c r="G143" s="50"/>
      <c r="H143" s="51"/>
      <c r="I143" s="52"/>
      <c r="J143" s="53"/>
      <c r="K143" s="87">
        <f t="shared" si="4"/>
        <v>0</v>
      </c>
    </row>
    <row r="144" spans="1:11" ht="13.5" hidden="1" thickBot="1">
      <c r="A144" s="32">
        <v>5242</v>
      </c>
      <c r="B144" s="80" t="s">
        <v>45</v>
      </c>
      <c r="C144" s="46">
        <v>0</v>
      </c>
      <c r="D144" s="47">
        <v>0</v>
      </c>
      <c r="E144" s="48"/>
      <c r="F144" s="49"/>
      <c r="G144" s="50"/>
      <c r="H144" s="51"/>
      <c r="I144" s="52"/>
      <c r="J144" s="53"/>
      <c r="K144" s="87">
        <f t="shared" si="4"/>
        <v>0</v>
      </c>
    </row>
    <row r="145" spans="1:11" ht="13.5" hidden="1" thickBot="1">
      <c r="A145" s="32">
        <v>5242</v>
      </c>
      <c r="B145" s="80" t="s">
        <v>45</v>
      </c>
      <c r="C145" s="46">
        <v>0</v>
      </c>
      <c r="D145" s="47">
        <v>0</v>
      </c>
      <c r="E145" s="48"/>
      <c r="F145" s="49"/>
      <c r="G145" s="50"/>
      <c r="H145" s="51"/>
      <c r="I145" s="52"/>
      <c r="J145" s="53"/>
      <c r="K145" s="87">
        <f t="shared" si="4"/>
        <v>0</v>
      </c>
    </row>
    <row r="146" spans="1:11" ht="13.5" hidden="1" thickBot="1">
      <c r="A146" s="32">
        <v>5242</v>
      </c>
      <c r="B146" s="80" t="s">
        <v>45</v>
      </c>
      <c r="C146" s="46">
        <v>0</v>
      </c>
      <c r="D146" s="47">
        <v>0</v>
      </c>
      <c r="E146" s="48"/>
      <c r="F146" s="49"/>
      <c r="G146" s="50"/>
      <c r="H146" s="51"/>
      <c r="I146" s="52"/>
      <c r="J146" s="53"/>
      <c r="K146" s="87">
        <f t="shared" si="4"/>
        <v>0</v>
      </c>
    </row>
    <row r="147" spans="1:11" ht="13.5" hidden="1" thickBot="1">
      <c r="A147" s="32">
        <v>5242</v>
      </c>
      <c r="B147" s="80" t="s">
        <v>45</v>
      </c>
      <c r="C147" s="46">
        <v>0</v>
      </c>
      <c r="D147" s="47">
        <v>0</v>
      </c>
      <c r="E147" s="48"/>
      <c r="F147" s="49"/>
      <c r="G147" s="50"/>
      <c r="H147" s="51"/>
      <c r="I147" s="52"/>
      <c r="J147" s="53"/>
      <c r="K147" s="87">
        <f t="shared" si="4"/>
        <v>0</v>
      </c>
    </row>
    <row r="148" spans="1:11" ht="13.5" hidden="1" thickBot="1">
      <c r="A148" s="32">
        <v>5242</v>
      </c>
      <c r="B148" s="80" t="s">
        <v>45</v>
      </c>
      <c r="C148" s="46">
        <v>0</v>
      </c>
      <c r="D148" s="47">
        <v>0</v>
      </c>
      <c r="E148" s="48"/>
      <c r="F148" s="49"/>
      <c r="G148" s="50"/>
      <c r="H148" s="51"/>
      <c r="I148" s="52"/>
      <c r="J148" s="53"/>
      <c r="K148" s="87">
        <f t="shared" si="4"/>
        <v>0</v>
      </c>
    </row>
    <row r="149" spans="1:11" ht="13.5" hidden="1" thickBot="1">
      <c r="A149" s="32">
        <v>5242</v>
      </c>
      <c r="B149" s="80" t="s">
        <v>45</v>
      </c>
      <c r="C149" s="46">
        <v>0</v>
      </c>
      <c r="D149" s="47">
        <v>0</v>
      </c>
      <c r="E149" s="48"/>
      <c r="F149" s="49"/>
      <c r="G149" s="50"/>
      <c r="H149" s="51"/>
      <c r="I149" s="52"/>
      <c r="J149" s="53"/>
      <c r="K149" s="87">
        <f t="shared" si="4"/>
        <v>0</v>
      </c>
    </row>
    <row r="150" spans="1:11" ht="13.5" hidden="1" thickBot="1">
      <c r="A150" s="32">
        <v>5242</v>
      </c>
      <c r="B150" s="80" t="s">
        <v>45</v>
      </c>
      <c r="C150" s="46">
        <v>0</v>
      </c>
      <c r="D150" s="47">
        <v>0</v>
      </c>
      <c r="E150" s="48"/>
      <c r="F150" s="49"/>
      <c r="G150" s="50"/>
      <c r="H150" s="51"/>
      <c r="I150" s="52"/>
      <c r="J150" s="53"/>
      <c r="K150" s="87">
        <f t="shared" si="4"/>
        <v>0</v>
      </c>
    </row>
    <row r="151" spans="1:11" ht="13.5" hidden="1" thickBot="1">
      <c r="A151" s="32">
        <v>5242</v>
      </c>
      <c r="B151" s="80" t="s">
        <v>45</v>
      </c>
      <c r="C151" s="46">
        <v>0</v>
      </c>
      <c r="D151" s="47">
        <v>0</v>
      </c>
      <c r="E151" s="48"/>
      <c r="F151" s="49"/>
      <c r="G151" s="50"/>
      <c r="H151" s="51"/>
      <c r="I151" s="52"/>
      <c r="J151" s="53"/>
      <c r="K151" s="87">
        <f t="shared" si="4"/>
        <v>0</v>
      </c>
    </row>
    <row r="152" spans="1:11" ht="13.5" hidden="1" thickBot="1">
      <c r="A152" s="32">
        <v>5242</v>
      </c>
      <c r="B152" s="80" t="s">
        <v>45</v>
      </c>
      <c r="C152" s="46">
        <v>0</v>
      </c>
      <c r="D152" s="47">
        <v>0</v>
      </c>
      <c r="E152" s="48"/>
      <c r="F152" s="49"/>
      <c r="G152" s="50"/>
      <c r="H152" s="51"/>
      <c r="I152" s="52"/>
      <c r="J152" s="53"/>
      <c r="K152" s="87">
        <f t="shared" si="4"/>
        <v>0</v>
      </c>
    </row>
    <row r="153" spans="1:11" ht="13.5" hidden="1" thickBot="1">
      <c r="A153" s="32">
        <v>5242</v>
      </c>
      <c r="B153" s="80" t="s">
        <v>45</v>
      </c>
      <c r="C153" s="46">
        <v>0</v>
      </c>
      <c r="D153" s="47">
        <v>0</v>
      </c>
      <c r="E153" s="48"/>
      <c r="F153" s="49"/>
      <c r="G153" s="50"/>
      <c r="H153" s="51"/>
      <c r="I153" s="52"/>
      <c r="J153" s="53"/>
      <c r="K153" s="87">
        <f t="shared" si="4"/>
        <v>0</v>
      </c>
    </row>
    <row r="154" spans="1:11" ht="13.5" hidden="1" thickBot="1">
      <c r="A154" s="32">
        <v>5242</v>
      </c>
      <c r="B154" s="80" t="s">
        <v>45</v>
      </c>
      <c r="C154" s="46">
        <v>0</v>
      </c>
      <c r="D154" s="47">
        <v>0</v>
      </c>
      <c r="E154" s="48"/>
      <c r="F154" s="49"/>
      <c r="G154" s="50"/>
      <c r="H154" s="51"/>
      <c r="I154" s="52"/>
      <c r="J154" s="53"/>
      <c r="K154" s="87">
        <f t="shared" si="4"/>
        <v>0</v>
      </c>
    </row>
    <row r="155" spans="1:11" ht="13.5" hidden="1" thickBot="1">
      <c r="A155" s="32">
        <v>5242</v>
      </c>
      <c r="B155" s="80" t="s">
        <v>45</v>
      </c>
      <c r="C155" s="46">
        <v>0</v>
      </c>
      <c r="D155" s="47">
        <v>0</v>
      </c>
      <c r="E155" s="48"/>
      <c r="F155" s="49"/>
      <c r="G155" s="50"/>
      <c r="H155" s="51"/>
      <c r="I155" s="52"/>
      <c r="J155" s="53"/>
      <c r="K155" s="87">
        <f t="shared" si="4"/>
        <v>0</v>
      </c>
    </row>
    <row r="156" spans="1:11" ht="13.5" hidden="1" thickBot="1">
      <c r="A156" s="32">
        <v>5242</v>
      </c>
      <c r="B156" s="80" t="s">
        <v>45</v>
      </c>
      <c r="C156" s="46">
        <v>0</v>
      </c>
      <c r="D156" s="47">
        <v>0</v>
      </c>
      <c r="E156" s="48"/>
      <c r="F156" s="49"/>
      <c r="G156" s="50"/>
      <c r="H156" s="54" t="s">
        <v>75</v>
      </c>
      <c r="I156" s="52"/>
      <c r="J156" s="53"/>
      <c r="K156" s="87">
        <f>SUM(K85:K138)</f>
        <v>6087.280000000001</v>
      </c>
    </row>
    <row r="157" spans="1:11" ht="13.5" hidden="1" thickBot="1">
      <c r="A157" s="32">
        <v>5242</v>
      </c>
      <c r="B157" s="80" t="s">
        <v>45</v>
      </c>
      <c r="C157" s="46">
        <v>0</v>
      </c>
      <c r="D157" s="47">
        <v>0</v>
      </c>
      <c r="E157" s="48"/>
      <c r="F157" s="49"/>
      <c r="G157" s="50"/>
      <c r="H157" s="51"/>
      <c r="I157" s="52"/>
      <c r="J157" s="53"/>
      <c r="K157" s="87"/>
    </row>
    <row r="158" spans="1:11" ht="13.5" hidden="1" thickBot="1">
      <c r="A158" s="32">
        <v>5242</v>
      </c>
      <c r="B158" s="80" t="s">
        <v>45</v>
      </c>
      <c r="C158" s="46">
        <v>0</v>
      </c>
      <c r="D158" s="47">
        <v>0</v>
      </c>
      <c r="E158" s="48"/>
      <c r="F158" s="49"/>
      <c r="G158" s="50"/>
      <c r="H158" s="51"/>
      <c r="I158" s="52"/>
      <c r="J158" s="53"/>
      <c r="K158" s="87"/>
    </row>
    <row r="159" spans="1:11" ht="13.5" hidden="1" thickBot="1">
      <c r="A159" s="32">
        <v>5242</v>
      </c>
      <c r="B159" s="80" t="s">
        <v>45</v>
      </c>
      <c r="C159" s="46">
        <v>0</v>
      </c>
      <c r="D159" s="47">
        <v>0</v>
      </c>
      <c r="E159" s="48"/>
      <c r="F159" s="49"/>
      <c r="G159" s="50"/>
      <c r="H159" s="51"/>
      <c r="I159" s="52"/>
      <c r="J159" s="53"/>
      <c r="K159" s="87">
        <f>C159+E159+G159+I159+J159</f>
        <v>0</v>
      </c>
    </row>
    <row r="160" spans="3:12" ht="14.25" thickBot="1" thickTop="1">
      <c r="C160" s="78">
        <f aca="true" t="shared" si="5" ref="C160:J160">SUM(C14:C159)</f>
        <v>14377.250000000004</v>
      </c>
      <c r="D160" s="55">
        <f t="shared" si="5"/>
        <v>143696</v>
      </c>
      <c r="E160" s="56">
        <f t="shared" si="5"/>
        <v>4570.650000000001</v>
      </c>
      <c r="F160" s="55">
        <f t="shared" si="5"/>
        <v>273802</v>
      </c>
      <c r="G160" s="56">
        <f t="shared" si="5"/>
        <v>905.0799999999999</v>
      </c>
      <c r="H160" s="55">
        <f t="shared" si="5"/>
        <v>38345</v>
      </c>
      <c r="I160" s="56">
        <f t="shared" si="5"/>
        <v>528.62</v>
      </c>
      <c r="J160" s="79">
        <f t="shared" si="5"/>
        <v>889.0800000000002</v>
      </c>
      <c r="K160" s="88">
        <f>SUM(K14:K138)</f>
        <v>21270.680000000022</v>
      </c>
      <c r="L160" s="6" t="s">
        <v>48</v>
      </c>
    </row>
    <row r="161" ht="13.5" thickTop="1">
      <c r="C161" s="57">
        <v>0</v>
      </c>
    </row>
    <row r="163" spans="2:3" ht="12.75">
      <c r="B163" s="84" t="s">
        <v>186</v>
      </c>
      <c r="C163" s="83">
        <f>SUM(C160,E160,G160,I160)</f>
        <v>20381.600000000002</v>
      </c>
    </row>
    <row r="164" ht="12.75">
      <c r="E164" s="55"/>
    </row>
    <row r="165" ht="12.75">
      <c r="E165" s="55"/>
    </row>
    <row r="166" ht="12.75">
      <c r="E166" s="55"/>
    </row>
    <row r="167" ht="12.75">
      <c r="E167" s="55"/>
    </row>
    <row r="168" ht="12.75">
      <c r="E168" s="55"/>
    </row>
    <row r="169" ht="12.75">
      <c r="E169" s="55"/>
    </row>
    <row r="170" ht="12.75">
      <c r="E170" s="55"/>
    </row>
    <row r="171" ht="12.75">
      <c r="E171" s="55"/>
    </row>
    <row r="172" ht="12.75">
      <c r="E172" s="55"/>
    </row>
    <row r="173" ht="12.75">
      <c r="E173" s="55"/>
    </row>
    <row r="174" ht="12.75">
      <c r="E174" s="55"/>
    </row>
    <row r="175" ht="12.75">
      <c r="E175" s="55"/>
    </row>
    <row r="176" ht="12.75">
      <c r="E176" s="55"/>
    </row>
    <row r="177" ht="12.75">
      <c r="E177" s="55"/>
    </row>
    <row r="178" ht="12.75">
      <c r="E178" s="55"/>
    </row>
    <row r="179" ht="12.75">
      <c r="E179" s="55"/>
    </row>
    <row r="180" ht="12.75">
      <c r="E180" s="55"/>
    </row>
    <row r="181" ht="12.75">
      <c r="E181" s="55"/>
    </row>
    <row r="182" ht="12.75">
      <c r="E182" s="55"/>
    </row>
    <row r="183" ht="12.75">
      <c r="E183" s="55"/>
    </row>
    <row r="184" ht="12.75">
      <c r="E184" s="55"/>
    </row>
    <row r="185" ht="12.75">
      <c r="E185" s="55"/>
    </row>
    <row r="186" ht="12.75">
      <c r="E186" s="55"/>
    </row>
    <row r="187" ht="12.75">
      <c r="E187" s="55"/>
    </row>
    <row r="188" ht="12.75">
      <c r="E188" s="55"/>
    </row>
    <row r="189" ht="12.75">
      <c r="E189" s="55"/>
    </row>
    <row r="190" ht="12.75">
      <c r="E190" s="55"/>
    </row>
    <row r="191" ht="12.75">
      <c r="E191" s="55"/>
    </row>
    <row r="192" spans="2:5" ht="12.75">
      <c r="B192" s="34"/>
      <c r="C192" s="34"/>
      <c r="E192" s="55"/>
    </row>
    <row r="193" spans="2:5" ht="12.75">
      <c r="B193" s="34"/>
      <c r="C193" s="34"/>
      <c r="E193" s="55"/>
    </row>
    <row r="194" spans="2:5" ht="12.75">
      <c r="B194" s="34"/>
      <c r="C194" s="34"/>
      <c r="E194" s="55"/>
    </row>
    <row r="195" spans="2:5" ht="12.75">
      <c r="B195" s="34"/>
      <c r="C195" s="34"/>
      <c r="E195" s="55"/>
    </row>
    <row r="196" spans="2:5" ht="12.75">
      <c r="B196" s="34"/>
      <c r="C196" s="34"/>
      <c r="E196" s="55"/>
    </row>
    <row r="197" spans="2:5" ht="12.75">
      <c r="B197" s="34"/>
      <c r="C197" s="34"/>
      <c r="E197" s="55"/>
    </row>
    <row r="198" spans="2:5" ht="12.75">
      <c r="B198" s="34"/>
      <c r="C198" s="34"/>
      <c r="E198" s="55"/>
    </row>
    <row r="199" spans="2:5" ht="12.75">
      <c r="B199" s="34"/>
      <c r="C199" s="34"/>
      <c r="E199" s="55"/>
    </row>
    <row r="200" spans="2:5" ht="12.75">
      <c r="B200" s="34"/>
      <c r="C200" s="34"/>
      <c r="E200" s="55"/>
    </row>
    <row r="201" spans="2:5" ht="12.75">
      <c r="B201" s="34"/>
      <c r="C201" s="34"/>
      <c r="E201" s="55"/>
    </row>
    <row r="202" spans="2:5" ht="12.75">
      <c r="B202" s="34"/>
      <c r="C202" s="34"/>
      <c r="E202" s="55"/>
    </row>
    <row r="203" spans="2:5" ht="12.75">
      <c r="B203" s="34"/>
      <c r="C203" s="34"/>
      <c r="E203" s="55"/>
    </row>
    <row r="204" spans="2:5" ht="12.75">
      <c r="B204" s="34"/>
      <c r="C204" s="34"/>
      <c r="E204" s="55"/>
    </row>
    <row r="205" ht="12.75">
      <c r="E205" s="55"/>
    </row>
    <row r="206" ht="12.75">
      <c r="E206" s="55"/>
    </row>
    <row r="207" ht="12.75">
      <c r="E207" s="55"/>
    </row>
    <row r="208" ht="12.75">
      <c r="E208" s="55"/>
    </row>
    <row r="209" ht="12.75">
      <c r="E209" s="55"/>
    </row>
    <row r="210" ht="12.75">
      <c r="E210" s="55"/>
    </row>
    <row r="211" ht="12.75">
      <c r="E211" s="55"/>
    </row>
    <row r="212" ht="12.75">
      <c r="E212" s="55"/>
    </row>
    <row r="213" ht="12.75">
      <c r="E213" s="55"/>
    </row>
    <row r="214" ht="12.75">
      <c r="E214" s="55"/>
    </row>
    <row r="215" ht="12.75">
      <c r="E215" s="55"/>
    </row>
    <row r="216" ht="12.75">
      <c r="E216" s="55"/>
    </row>
  </sheetData>
  <sheetProtection/>
  <mergeCells count="2">
    <mergeCell ref="A13:B13"/>
    <mergeCell ref="C11:D11"/>
  </mergeCells>
  <printOptions/>
  <pageMargins left="0.25" right="0.25" top="0.5" bottom="0.25" header="0.5" footer="0.5"/>
  <pageSetup fitToHeight="2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E18" sqref="E18"/>
    </sheetView>
  </sheetViews>
  <sheetFormatPr defaultColWidth="9.140625" defaultRowHeight="12.75"/>
  <cols>
    <col min="1" max="1" width="6.57421875" style="7" customWidth="1"/>
    <col min="2" max="2" width="11.00390625" style="7" customWidth="1"/>
    <col min="3" max="3" width="14.421875" style="7" customWidth="1"/>
    <col min="4" max="4" width="14.7109375" style="7" customWidth="1"/>
    <col min="5" max="5" width="16.421875" style="7" customWidth="1"/>
    <col min="6" max="6" width="12.140625" style="7" bestFit="1" customWidth="1"/>
    <col min="7" max="7" width="15.57421875" style="7" bestFit="1" customWidth="1"/>
    <col min="8" max="8" width="11.7109375" style="7" customWidth="1"/>
    <col min="9" max="16384" width="9.140625" style="7" customWidth="1"/>
  </cols>
  <sheetData>
    <row r="1" spans="1:7" ht="15">
      <c r="A1" s="110" t="s">
        <v>0</v>
      </c>
      <c r="B1" s="110"/>
      <c r="C1" s="110"/>
      <c r="D1" s="110"/>
      <c r="E1" s="110"/>
      <c r="F1" s="110"/>
      <c r="G1" s="110"/>
    </row>
    <row r="3" ht="15">
      <c r="A3" s="7" t="s">
        <v>62</v>
      </c>
    </row>
    <row r="4" ht="15">
      <c r="B4" s="7" t="s">
        <v>61</v>
      </c>
    </row>
    <row r="6" ht="15">
      <c r="A6" s="7" t="s">
        <v>64</v>
      </c>
    </row>
    <row r="7" ht="15">
      <c r="B7" s="7" t="s">
        <v>63</v>
      </c>
    </row>
    <row r="9" spans="1:7" ht="15">
      <c r="A9" s="111" t="s">
        <v>1</v>
      </c>
      <c r="B9" s="111"/>
      <c r="C9" s="111"/>
      <c r="D9" s="111"/>
      <c r="E9" s="111"/>
      <c r="F9" s="111"/>
      <c r="G9" s="111"/>
    </row>
    <row r="10" spans="1:7" ht="15">
      <c r="A10" s="111" t="s">
        <v>2</v>
      </c>
      <c r="B10" s="111"/>
      <c r="C10" s="111"/>
      <c r="D10" s="111"/>
      <c r="E10" s="111"/>
      <c r="F10" s="111"/>
      <c r="G10" s="111"/>
    </row>
    <row r="11" spans="1:7" ht="15">
      <c r="A11" s="111" t="s">
        <v>3</v>
      </c>
      <c r="B11" s="111"/>
      <c r="C11" s="111"/>
      <c r="D11" s="111"/>
      <c r="E11" s="111"/>
      <c r="F11" s="111"/>
      <c r="G11" s="111"/>
    </row>
    <row r="12" spans="1:8" ht="15">
      <c r="A12" s="8"/>
      <c r="B12" s="8"/>
      <c r="C12" s="8"/>
      <c r="D12" s="8"/>
      <c r="E12" s="8"/>
      <c r="F12" s="8"/>
      <c r="G12" s="8"/>
      <c r="H12" s="9"/>
    </row>
    <row r="14" ht="15">
      <c r="A14" s="7" t="s">
        <v>4</v>
      </c>
    </row>
    <row r="15" ht="15">
      <c r="A15" s="7" t="s">
        <v>65</v>
      </c>
    </row>
    <row r="16" spans="4:5" ht="15">
      <c r="D16" s="10"/>
      <c r="E16" s="11"/>
    </row>
    <row r="17" spans="4:6" ht="15.75">
      <c r="D17" s="27" t="s">
        <v>8</v>
      </c>
      <c r="E17" s="29" t="s">
        <v>201</v>
      </c>
      <c r="F17" s="13">
        <v>2015</v>
      </c>
    </row>
    <row r="18" spans="4:6" ht="15.75">
      <c r="D18" s="10"/>
      <c r="E18" s="12"/>
      <c r="F18" s="13"/>
    </row>
    <row r="19" spans="4:5" ht="15">
      <c r="D19" s="10"/>
      <c r="E19" s="11"/>
    </row>
    <row r="20" spans="1:7" ht="32.25" thickBot="1">
      <c r="A20" s="109" t="s">
        <v>13</v>
      </c>
      <c r="B20" s="109"/>
      <c r="C20" s="14" t="s">
        <v>5</v>
      </c>
      <c r="D20" s="14" t="s">
        <v>6</v>
      </c>
      <c r="E20" s="15" t="s">
        <v>59</v>
      </c>
      <c r="F20" s="15" t="s">
        <v>70</v>
      </c>
      <c r="G20" s="15" t="s">
        <v>7</v>
      </c>
    </row>
    <row r="21" spans="1:7" ht="14.25" customHeight="1">
      <c r="A21" s="7" t="s">
        <v>9</v>
      </c>
      <c r="C21" s="16">
        <f>'Data Entry'!D160</f>
        <v>143696</v>
      </c>
      <c r="D21" s="17" t="s">
        <v>17</v>
      </c>
      <c r="E21" s="18">
        <f>'Data Entry'!C160</f>
        <v>14377.250000000004</v>
      </c>
      <c r="F21" s="19">
        <f>E21/C21</f>
        <v>0.10005323739004568</v>
      </c>
      <c r="G21" s="20">
        <f>E21/E$26</f>
        <v>0.7054034030694353</v>
      </c>
    </row>
    <row r="22" spans="1:7" ht="14.25" customHeight="1">
      <c r="A22" s="7" t="s">
        <v>10</v>
      </c>
      <c r="C22" s="16">
        <f>'Data Entry'!F160</f>
        <v>273802</v>
      </c>
      <c r="D22" s="17" t="s">
        <v>56</v>
      </c>
      <c r="E22" s="18">
        <f>'Data Entry'!E160</f>
        <v>4570.650000000001</v>
      </c>
      <c r="F22" s="19">
        <f>E22/C22</f>
        <v>0.016693267397608492</v>
      </c>
      <c r="G22" s="20">
        <f>E22/E$26</f>
        <v>0.22425373866624798</v>
      </c>
    </row>
    <row r="23" spans="1:7" ht="14.25" customHeight="1">
      <c r="A23" s="7" t="s">
        <v>11</v>
      </c>
      <c r="C23" s="16">
        <f>'Data Entry'!H160</f>
        <v>38345</v>
      </c>
      <c r="D23" s="17" t="s">
        <v>57</v>
      </c>
      <c r="E23" s="18">
        <f>'Data Entry'!G160</f>
        <v>905.0799999999999</v>
      </c>
      <c r="F23" s="19">
        <f>E23/C23</f>
        <v>0.02360359890468118</v>
      </c>
      <c r="G23" s="20">
        <f>E23/E$26</f>
        <v>0.044406719786474064</v>
      </c>
    </row>
    <row r="24" spans="1:7" ht="14.25" customHeight="1">
      <c r="A24" s="8" t="s">
        <v>12</v>
      </c>
      <c r="B24" s="8"/>
      <c r="C24" s="21">
        <v>0</v>
      </c>
      <c r="D24" s="22" t="s">
        <v>58</v>
      </c>
      <c r="E24" s="23">
        <f>'Data Entry'!I160</f>
        <v>528.62</v>
      </c>
      <c r="F24" s="24"/>
      <c r="G24" s="25">
        <f>E24/E$26</f>
        <v>0.025936138477842756</v>
      </c>
    </row>
    <row r="26" spans="4:5" ht="15.75" thickBot="1">
      <c r="D26" s="17" t="s">
        <v>60</v>
      </c>
      <c r="E26" s="26">
        <f>SUM(E21:E25)</f>
        <v>20381.600000000002</v>
      </c>
    </row>
    <row r="27" ht="15.75" thickTop="1"/>
    <row r="29" ht="15">
      <c r="A29" s="7" t="s">
        <v>69</v>
      </c>
    </row>
  </sheetData>
  <sheetProtection/>
  <mergeCells count="5">
    <mergeCell ref="A20:B20"/>
    <mergeCell ref="A1:G1"/>
    <mergeCell ref="A9:G9"/>
    <mergeCell ref="A10:G10"/>
    <mergeCell ref="A11:G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Yoakum County</dc:creator>
  <cp:keywords/>
  <dc:description/>
  <cp:lastModifiedBy>Sam Burke</cp:lastModifiedBy>
  <cp:lastPrinted>2014-06-23T15:36:30Z</cp:lastPrinted>
  <dcterms:created xsi:type="dcterms:W3CDTF">2009-03-16T19:14:02Z</dcterms:created>
  <dcterms:modified xsi:type="dcterms:W3CDTF">2015-05-14T16:07:10Z</dcterms:modified>
  <cp:category/>
  <cp:version/>
  <cp:contentType/>
  <cp:contentStatus/>
</cp:coreProperties>
</file>